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L:\CSP\Capital planning\2022\Lexitech\Final - Crelan.be\"/>
    </mc:Choice>
  </mc:AlternateContent>
  <xr:revisionPtr revIDLastSave="0" documentId="8_{66176458-85EF-43DA-8F6B-609E4A6C3268}" xr6:coauthVersionLast="47" xr6:coauthVersionMax="47" xr10:uidLastSave="{00000000-0000-0000-0000-000000000000}"/>
  <bookViews>
    <workbookView xWindow="-28065" yWindow="810" windowWidth="27885" windowHeight="13980" tabRatio="773" firstSheet="2" activeTab="2" xr2:uid="{00000000-000D-0000-FFFF-FFFF00000000}"/>
  </bookViews>
  <sheets>
    <sheet name="1" sheetId="104" state="veryHidden" r:id="rId1"/>
    <sheet name="2" sheetId="106" state="veryHidden" r:id="rId2"/>
    <sheet name="OV1" sheetId="4" r:id="rId3"/>
    <sheet name="KM1" sheetId="5" r:id="rId4"/>
    <sheet name="OVC" sheetId="8" r:id="rId5"/>
    <sheet name="OVA" sheetId="17" r:id="rId6"/>
    <sheet name="OVB" sheetId="18" r:id="rId7"/>
    <sheet name="LI1" sheetId="97" r:id="rId8"/>
    <sheet name="LI2" sheetId="10" r:id="rId9"/>
    <sheet name="LI3" sheetId="11" r:id="rId10"/>
    <sheet name="LIA" sheetId="12" r:id="rId11"/>
    <sheet name="LIB" sheetId="13" r:id="rId12"/>
    <sheet name="CC1" sheetId="89" r:id="rId13"/>
    <sheet name="CC2" sheetId="93" r:id="rId14"/>
    <sheet name="CCA" sheetId="91" r:id="rId15"/>
    <sheet name="CCyB2" sheetId="16" r:id="rId16"/>
    <sheet name="CCyB1" sheetId="15" r:id="rId17"/>
    <sheet name="LRSum" sheetId="85" r:id="rId18"/>
    <sheet name="LRCom" sheetId="86" r:id="rId19"/>
    <sheet name="LRSpl" sheetId="87" r:id="rId20"/>
    <sheet name="LRA" sheetId="127" r:id="rId21"/>
    <sheet name="LIQA" sheetId="81" r:id="rId22"/>
    <sheet name="LIQ1" sheetId="82" r:id="rId23"/>
    <sheet name="LIQB" sheetId="83" r:id="rId24"/>
    <sheet name="LIQ2" sheetId="84" r:id="rId25"/>
    <sheet name="CRA" sheetId="64" r:id="rId26"/>
    <sheet name="CRB" sheetId="65" r:id="rId27"/>
    <sheet name="CR1" sheetId="66" r:id="rId28"/>
    <sheet name="CR1A" sheetId="67" r:id="rId29"/>
    <sheet name="CQ1" sheetId="70" r:id="rId30"/>
    <sheet name="CQ3" sheetId="72" r:id="rId31"/>
    <sheet name="CQ4TOT" sheetId="73" r:id="rId32"/>
    <sheet name="CQ4ONperC" sheetId="96" r:id="rId33"/>
    <sheet name="CQ4OFFperC" sheetId="95" r:id="rId34"/>
    <sheet name="CQ5" sheetId="74" r:id="rId35"/>
    <sheet name="CRC" sheetId="62" r:id="rId36"/>
    <sheet name="CR3" sheetId="63" r:id="rId37"/>
    <sheet name="CRD" sheetId="78" r:id="rId38"/>
    <sheet name="CR4" sheetId="79" r:id="rId39"/>
    <sheet name="CR5" sheetId="80" r:id="rId40"/>
    <sheet name="CRE" sheetId="54" r:id="rId41"/>
    <sheet name="CR6Tot" sheetId="101" r:id="rId42"/>
    <sheet name="CR6AIRBInvisible" sheetId="98" state="veryHidden" r:id="rId43"/>
    <sheet name="CR6FIRBInvisible" sheetId="107" state="veryHidden" r:id="rId44"/>
    <sheet name="CR6A" sheetId="56" r:id="rId45"/>
    <sheet name="CR7" sheetId="57" r:id="rId46"/>
    <sheet name="CR7AAIRB" sheetId="58" r:id="rId47"/>
    <sheet name="CR8" sheetId="59" r:id="rId48"/>
    <sheet name="CR9AIRBInvisible" sheetId="60" state="veryHidden" r:id="rId49"/>
    <sheet name="CR9FIRBInvisible" sheetId="111" state="veryHidden" r:id="rId50"/>
    <sheet name="CCRA" sheetId="37" r:id="rId51"/>
    <sheet name="CCR1" sheetId="38" r:id="rId52"/>
    <sheet name="CCR2" sheetId="39" r:id="rId53"/>
    <sheet name="CCR3" sheetId="40" r:id="rId54"/>
    <sheet name="CCR4AIRBInvisible" sheetId="41" state="veryHidden" r:id="rId55"/>
    <sheet name="CCR4FIRBInvisible" sheetId="110" state="veryHidden" r:id="rId56"/>
    <sheet name="CCR5" sheetId="42" r:id="rId57"/>
    <sheet name="CCR8" sheetId="45" r:id="rId58"/>
    <sheet name="SECA" sheetId="31" r:id="rId59"/>
    <sheet name="SEC1" sheetId="32" r:id="rId60"/>
    <sheet name="SEC3" sheetId="34" r:id="rId61"/>
    <sheet name="SEC5" sheetId="36" r:id="rId62"/>
    <sheet name="MRA" sheetId="46" r:id="rId63"/>
    <sheet name="MR1" sheetId="47" r:id="rId64"/>
    <sheet name="ORA" sheetId="29" r:id="rId65"/>
    <sheet name="OR1" sheetId="30" r:id="rId66"/>
    <sheet name="REMA" sheetId="23" r:id="rId67"/>
    <sheet name="REM1" sheetId="24" r:id="rId68"/>
    <sheet name="REM2" sheetId="25" r:id="rId69"/>
    <sheet name="REM3" sheetId="26" r:id="rId70"/>
    <sheet name="REM4" sheetId="27" r:id="rId71"/>
    <sheet name="REM5" sheetId="28" r:id="rId72"/>
    <sheet name="AE1" sheetId="19" r:id="rId73"/>
    <sheet name="AE2" sheetId="20" r:id="rId74"/>
    <sheet name="AE3" sheetId="21" r:id="rId75"/>
    <sheet name="AE4" sheetId="22" r:id="rId76"/>
    <sheet name="CR6AIRB--1" sheetId="112" r:id="rId77"/>
    <sheet name="CR6AIRB--2" sheetId="114" r:id="rId78"/>
    <sheet name="CR6AIRB--3" sheetId="113" r:id="rId79"/>
    <sheet name="CR6AIRB--4" sheetId="116" r:id="rId80"/>
    <sheet name="CR6AIRB--5" sheetId="115" r:id="rId81"/>
    <sheet name="CR9AIRB--1" sheetId="120" r:id="rId82"/>
    <sheet name="CR9AIRB--2" sheetId="117" r:id="rId83"/>
    <sheet name="CR9AIRB--3" sheetId="119" r:id="rId84"/>
    <sheet name="CR9AIRB--4" sheetId="118" r:id="rId85"/>
    <sheet name="CR9AIRB--5" sheetId="121" r:id="rId86"/>
    <sheet name="IRRBB1" sheetId="123" r:id="rId87"/>
    <sheet name="IRRBBA" sheetId="122" r:id="rId88"/>
    <sheet name="Covid1" sheetId="124" r:id="rId89"/>
    <sheet name="Covid2" sheetId="125" r:id="rId90"/>
    <sheet name="Covid3" sheetId="126" r:id="rId91"/>
  </sheets>
  <definedNames>
    <definedName name="_ftn1" localSheetId="63">'MR1'!$G$13</definedName>
    <definedName name="_ftnref1" localSheetId="63">'MR1'!$G$10</definedName>
    <definedName name="a03f952197b1f4ba492342f1c81adeb94_r1_c1" localSheetId="56" hidden="1">'CCR5'!$C$8</definedName>
    <definedName name="a03f952197b1f4ba492342f1c81adeb94_r9_c8" localSheetId="56" hidden="1">'CCR5'!$J$16</definedName>
    <definedName name="a0783b373cfd04a62a196913469266a97_r1_c1" localSheetId="37" hidden="1">CRD!$C$6</definedName>
    <definedName name="a0783b373cfd04a62a196913469266a97_r4_c1" localSheetId="37" hidden="1">CRD!$C$9</definedName>
    <definedName name="a0cfc03404b524dbf806b31da4ae72ece_r1_c1" localSheetId="63" hidden="1">'MR1'!$C$5</definedName>
    <definedName name="a0cfc03404b524dbf806b31da4ae72ece_r11_c1" localSheetId="63" hidden="1">'MR1'!$C$15</definedName>
    <definedName name="a0db82ded75be4a46b0e2afb54f654850_r1_c1" localSheetId="18" hidden="1">LRCom!$D$6</definedName>
    <definedName name="a0db82ded75be4a46b0e2afb54f654850_r64_c2" localSheetId="18" hidden="1">LRCom!$E$71</definedName>
    <definedName name="a16583c55c59440b482fd1b9daa5fd229_r1_c1" localSheetId="47" hidden="1">'CR8'!$C$6</definedName>
    <definedName name="a16583c55c59440b482fd1b9daa5fd229_r9_c1" localSheetId="47" hidden="1">'CR8'!$C$14</definedName>
    <definedName name="a2348b159242d41f0a10f1c9ac3e0e86b_r1_c1" localSheetId="31" hidden="1">CQ4TOT!$C$8</definedName>
    <definedName name="a2348b159242d41f0a10f1c9ac3e0e86b_r3_c7" localSheetId="31" hidden="1">CQ4TOT!$I$10</definedName>
    <definedName name="a26a1f635a4194fa7b6de16f34208393c_r1_c1" localSheetId="7" hidden="1">'LI1'!$C$26</definedName>
    <definedName name="a26a1f635a4194fa7b6de16f34208393c_r17_c7" localSheetId="7" hidden="1">'LI1'!$H$42</definedName>
    <definedName name="a29d0d9b1858749028dba90a77cac47a3_r1_c1" localSheetId="40" hidden="1">CRE!$C$6</definedName>
    <definedName name="a29d0d9b1858749028dba90a77cac47a3_r5_c1" localSheetId="40" hidden="1">CRE!$C$10</definedName>
    <definedName name="a2a654e85c6ef4e12a6ce8f809e596a58_r1_c1" localSheetId="13" hidden="1">'CC2'!$C$6</definedName>
    <definedName name="a2a654e85c6ef4e12a6ce8f809e596a58_r27_c2" localSheetId="13" hidden="1">'CC2'!$D$32</definedName>
    <definedName name="a2b87b47b7cd247f9bfba2a12d7faf703_r1_c1" localSheetId="69" hidden="1">'REM3'!$C$7</definedName>
    <definedName name="a2b87b47b7cd247f9bfba2a12d7faf703_r25_c8" localSheetId="69" hidden="1">'REM3'!$J$31</definedName>
    <definedName name="a36310d03ca03457098abd4b3664d0bcb_r1_c1" localSheetId="21" hidden="1">LIQA!$C$5</definedName>
    <definedName name="a36310d03ca03457098abd4b3664d0bcb_r13_c1" localSheetId="21" hidden="1">LIQA!$C$17</definedName>
    <definedName name="a3cb2420c2f214733983e318942cdad64_r1_c1" localSheetId="64" hidden="1">ORA!$C$6</definedName>
    <definedName name="a3cb2420c2f214733983e318942cdad64_r4_c1" localSheetId="64" hidden="1">ORA!$C$9</definedName>
    <definedName name="a3f8c3c331832434fa5c1cab0f7b43303_r1_c1" localSheetId="58" hidden="1">SECA!$C$6</definedName>
    <definedName name="a3f8c3c331832434fa5c1cab0f7b43303_r9_c1" localSheetId="58" hidden="1">SECA!$C$14</definedName>
    <definedName name="a4019ed88155948e7bec1b63a9ecdc33d_r1_c1" localSheetId="66" hidden="1">REMA!$E$6</definedName>
    <definedName name="a4019ed88155948e7bec1b63a9ecdc33d_r28_c1" localSheetId="66" hidden="1">REMA!$E$33</definedName>
    <definedName name="a4741f4eeedf34b10b05e22b8709f1840_r1_c1" localSheetId="39" hidden="1">'CR5'!$C$7</definedName>
    <definedName name="a4741f4eeedf34b10b05e22b8709f1840_r17_c17" localSheetId="39" hidden="1">'CR5'!$S$23</definedName>
    <definedName name="a4a491985e99c4481a44488365163b2f7_r1_c1" localSheetId="70" hidden="1">'REM4'!$C$6</definedName>
    <definedName name="a4a491985e99c4481a44488365163b2f7_r12_c1" localSheetId="70" hidden="1">'REM4'!$C$17</definedName>
    <definedName name="a548d98a0bd63469fb606e905a585e05b_r1_c1" localSheetId="30" hidden="1">'CQ3'!$C$9</definedName>
    <definedName name="a548d98a0bd63469fb606e905a585e05b_r23_c12" localSheetId="30" hidden="1">'CQ3'!$N$31</definedName>
    <definedName name="a5a6840683b21442db5e4708f7eb34420_r1_c1" localSheetId="52" hidden="1">'CCR2'!$C$7</definedName>
    <definedName name="a5a6840683b21442db5e4708f7eb34420_r6_c2" localSheetId="52" hidden="1">'CCR2'!$D$12</definedName>
    <definedName name="a5d6e1afba05b4ab0b2354ce364adfe47_r1_c1" localSheetId="17" hidden="1">LRSum!$C$7</definedName>
    <definedName name="a5d6e1afba05b4ab0b2354ce364adfe47_r15_c1" localSheetId="17" hidden="1">LRSum!$C$21</definedName>
    <definedName name="a5fc908bf29384d3ca63656d2227a247d_r1_c1" localSheetId="50" hidden="1">CCRA!$C$5</definedName>
    <definedName name="a5fc908bf29384d3ca63656d2227a247d_r5_c1" localSheetId="50" hidden="1">CCRA!$C$9</definedName>
    <definedName name="a60be3976996f44289ffa5c443eb28add_r1_c1" localSheetId="23" hidden="1">LIQB!$C$6</definedName>
    <definedName name="a60be3976996f44289ffa5c443eb28add_r7_c1" localSheetId="23" hidden="1">LIQB!$C$12</definedName>
    <definedName name="a617c74cff1084f22abc938168ec083ca_r1_c1" localSheetId="28" hidden="1">CR1A!$C$7</definedName>
    <definedName name="a617c74cff1084f22abc938168ec083ca_r3_c6" localSheetId="28" hidden="1">CR1A!$H$9</definedName>
    <definedName name="a62a4906083e44cf286bb9b8286319899_r1_c1" localSheetId="13" hidden="1">'CC2'!$C$35</definedName>
    <definedName name="a62a4906083e44cf286bb9b8286319899_r18_c2" localSheetId="13" hidden="1">'CC2'!$D$52</definedName>
    <definedName name="a65aed5a6848e40ab8905c516614b232e_r1_c1" localSheetId="7" hidden="1">'LI1'!$C$7</definedName>
    <definedName name="a65aed5a6848e40ab8905c516614b232e_r17_c7" localSheetId="7" hidden="1">'LI1'!$H$23</definedName>
    <definedName name="a6c9916f5dc3148c6b32bcb0560367662_r1_c1" localSheetId="81" hidden="1">'CR9AIRB--1'!$C$9</definedName>
    <definedName name="a6c9916f5dc3148c6b32bcb0560367662_r1_c1" localSheetId="82" hidden="1">'CR9AIRB--2'!$C$9</definedName>
    <definedName name="a6c9916f5dc3148c6b32bcb0560367662_r1_c1" localSheetId="83" hidden="1">'CR9AIRB--3'!$C$9</definedName>
    <definedName name="a6c9916f5dc3148c6b32bcb0560367662_r1_c1" localSheetId="84" hidden="1">'CR9AIRB--4'!$C$9</definedName>
    <definedName name="a6c9916f5dc3148c6b32bcb0560367662_r1_c1" localSheetId="85" hidden="1">'CR9AIRB--5'!$C$9</definedName>
    <definedName name="a6c9916f5dc3148c6b32bcb0560367662_r1_c1" localSheetId="48" hidden="1">CR9AIRBInvisible!$D$9</definedName>
    <definedName name="a6c9916f5dc3148c6b32bcb0560367662_r17_c6" localSheetId="81" hidden="1">'CR9AIRB--1'!$H$25</definedName>
    <definedName name="a6c9916f5dc3148c6b32bcb0560367662_r17_c6" localSheetId="82" hidden="1">'CR9AIRB--2'!$H$25</definedName>
    <definedName name="a6c9916f5dc3148c6b32bcb0560367662_r17_c6" localSheetId="83" hidden="1">'CR9AIRB--3'!$H$25</definedName>
    <definedName name="a6c9916f5dc3148c6b32bcb0560367662_r17_c6" localSheetId="84" hidden="1">'CR9AIRB--4'!$H$25</definedName>
    <definedName name="a6c9916f5dc3148c6b32bcb0560367662_r17_c6" localSheetId="85" hidden="1">'CR9AIRB--5'!$H$25</definedName>
    <definedName name="a6c9916f5dc3148c6b32bcb0560367662_r17_c6" localSheetId="48" hidden="1">CR9AIRBInvisible!$I$25</definedName>
    <definedName name="a6cb925f43ceb437e804c2c440f22a5f9_r1_c1" localSheetId="2" hidden="1">'OV1'!$C$6</definedName>
    <definedName name="a6cb925f43ceb437e804c2c440f22a5f9_r28_c3" localSheetId="2" hidden="1">'OV1'!$E$33</definedName>
    <definedName name="a6e176eb182964025973ffb982306afbd_r1_c1" localSheetId="49" hidden="1">CR9FIRBInvisible!$D$9</definedName>
    <definedName name="a6e176eb182964025973ffb982306afbd_r17_c6" localSheetId="49" hidden="1">CR9FIRBInvisible!$I$25</definedName>
    <definedName name="a6f8ff1968d634ea4b3d8b62795dc0061_r1_c1" localSheetId="71" hidden="1">'REM5'!$C$6</definedName>
    <definedName name="a6f8ff1968d634ea4b3d8b62795dc0061_r7_c10" localSheetId="71" hidden="1">'REM5'!$L$12</definedName>
    <definedName name="a711b65aad5ad47b2b96403329d7937af_r1_c1" localSheetId="73" hidden="1">'AE2'!$C$7</definedName>
    <definedName name="a711b65aad5ad47b2b96403329d7937af_r14_c4" localSheetId="73" hidden="1">'AE2'!$F$20</definedName>
    <definedName name="a759d1fc6824646ce85735c5922aea1c4_r1_c1" localSheetId="74" hidden="1">'AE3'!$C$6</definedName>
    <definedName name="a759d1fc6824646ce85735c5922aea1c4_r1_c2" localSheetId="74" hidden="1">'AE3'!$D$6</definedName>
    <definedName name="a770c0557423149558155161f77b227f4_r1_c1" localSheetId="44" hidden="1">CR6A!$C$6</definedName>
    <definedName name="a770c0557423149558155161f77b227f4_r16_c5" localSheetId="44" hidden="1">CR6A!$G$21</definedName>
    <definedName name="a78cf68e126ca4bc9806aa1c0e2495588_r1_c1" localSheetId="65" hidden="1">'OR1'!$C$7</definedName>
    <definedName name="a78cf68e126ca4bc9806aa1c0e2495588_r5_c8" localSheetId="65" hidden="1">'OR1'!$J$11</definedName>
    <definedName name="a7bbc46d3d853422b8558d1a70c58e38c_r1_c1" localSheetId="27" hidden="1">'CR1'!$C$8</definedName>
    <definedName name="a7bbc46d3d853422b8558d1a70c58e38c_r23_c15" localSheetId="27" hidden="1">'CR1'!$Q$30</definedName>
    <definedName name="a7c7d2ee4062643c3b20b8d6a5fee9d1d_r1_c1" localSheetId="54" hidden="1">CCR4AIRBInvisible!$E$8</definedName>
    <definedName name="a7c7d2ee4062643c3b20b8d6a5fee9d1d_r9_c7" localSheetId="54" hidden="1">CCR4AIRBInvisible!$K$16</definedName>
    <definedName name="a7e7f92c1770e4d31a537552eb6c5a46f_r1_c1" localSheetId="43" hidden="1">CR6FIRBInvisible!$E$9</definedName>
    <definedName name="a7e7f92c1770e4d31a537552eb6c5a46f_r18_c12" localSheetId="43" hidden="1">CR6FIRBInvisible!$P$26</definedName>
    <definedName name="a83a19dc4a2504f73ba18518a80ed5849_r1_c1" localSheetId="25" hidden="1">CRA!$C$6</definedName>
    <definedName name="a83a19dc4a2504f73ba18518a80ed5849_r4_c1" localSheetId="25" hidden="1">CRA!$C$9</definedName>
    <definedName name="a847b76718feb4913b2200122a4615857_r1_c1" localSheetId="57" hidden="1">'CCR8'!$C$6</definedName>
    <definedName name="a847b76718feb4913b2200122a4615857_r20_c2" localSheetId="57" hidden="1">'CCR8'!$D$25</definedName>
    <definedName name="a887d6553e8524f0fb635e17b5534c07e_r1_c1" localSheetId="15" hidden="1">CCyB2!$C$6</definedName>
    <definedName name="a887d6553e8524f0fb635e17b5534c07e_r1_c1" localSheetId="20" hidden="1">LRA!#REF!</definedName>
    <definedName name="a887d6553e8524f0fb635e17b5534c07e_r3_c1" localSheetId="15" hidden="1">CCyB2!$C$8</definedName>
    <definedName name="a887d6553e8524f0fb635e17b5534c07e_r3_c1" localSheetId="20" hidden="1">LRA!$C$7</definedName>
    <definedName name="a8b6e3d27fd1944819cd5998fb83ccf23_r1_c1" localSheetId="76" hidden="1">'CR6AIRB--1'!$D$7</definedName>
    <definedName name="a8b6e3d27fd1944819cd5998fb83ccf23_r1_c1" localSheetId="77" hidden="1">'CR6AIRB--2'!$D$8</definedName>
    <definedName name="a8b6e3d27fd1944819cd5998fb83ccf23_r1_c1" localSheetId="78" hidden="1">'CR6AIRB--3'!$D$8</definedName>
    <definedName name="a8b6e3d27fd1944819cd5998fb83ccf23_r1_c1" localSheetId="79" hidden="1">'CR6AIRB--4'!$D$8</definedName>
    <definedName name="a8b6e3d27fd1944819cd5998fb83ccf23_r1_c1" localSheetId="80" hidden="1">'CR6AIRB--5'!$D$8</definedName>
    <definedName name="a8b6e3d27fd1944819cd5998fb83ccf23_r1_c1" localSheetId="42" hidden="1">CR6AIRBInvisible!$E$9</definedName>
    <definedName name="a8b6e3d27fd1944819cd5998fb83ccf23_r18_c12" localSheetId="76" hidden="1">'CR6AIRB--1'!$O$24</definedName>
    <definedName name="a8b6e3d27fd1944819cd5998fb83ccf23_r18_c12" localSheetId="77" hidden="1">'CR6AIRB--2'!$O$25</definedName>
    <definedName name="a8b6e3d27fd1944819cd5998fb83ccf23_r18_c12" localSheetId="78" hidden="1">'CR6AIRB--3'!$O$25</definedName>
    <definedName name="a8b6e3d27fd1944819cd5998fb83ccf23_r18_c12" localSheetId="79" hidden="1">'CR6AIRB--4'!$O$25</definedName>
    <definedName name="a8b6e3d27fd1944819cd5998fb83ccf23_r18_c12" localSheetId="80" hidden="1">'CR6AIRB--5'!$O$25</definedName>
    <definedName name="a8b6e3d27fd1944819cd5998fb83ccf23_r18_c12" localSheetId="42" hidden="1">CR6AIRBInvisible!$P$26</definedName>
    <definedName name="a8b80396ee3d44ca282520d070cda28c1_r1_c1" localSheetId="61" hidden="1">'SEC5'!$C$8</definedName>
    <definedName name="a8b80396ee3d44ca282520d070cda28c1_r12_c3" localSheetId="61" hidden="1">'SEC5'!$E$19</definedName>
    <definedName name="a8fac8442a5e94803abcdc7caed35d5d4_r1_c1" localSheetId="5" hidden="1">OVA!$C$5</definedName>
    <definedName name="a8fac8442a5e94803abcdc7caed35d5d4_r7_c1" localSheetId="5" hidden="1">OVA!$C$11</definedName>
    <definedName name="a921616c3233d42139d0df358bcf27fc3_r1_c1" localSheetId="19" hidden="1">LRSpl!$C$6</definedName>
    <definedName name="a921616c3233d42139d0df358bcf27fc3_r12_c1" localSheetId="19" hidden="1">LRSpl!$C$17</definedName>
    <definedName name="a96e3997c1baf46f88ef1d761e8e3e88d_r1_c1" localSheetId="12" hidden="1">'CC1'!$D$6</definedName>
    <definedName name="a96e3997c1baf46f88ef1d761e8e3e88d_r115_c2" localSheetId="12" hidden="1">'CC1'!$E$121</definedName>
    <definedName name="a9839dfd0e4284fbcad5955b4f2d401ef_r1_c1" localSheetId="24" hidden="1">'LIQ2'!$D$7</definedName>
    <definedName name="a9839dfd0e4284fbcad5955b4f2d401ef_r37_c5" localSheetId="24" hidden="1">'LIQ2'!$H$43</definedName>
    <definedName name="aa54cedad145746df9e75feb88bb89802_r1_c1" localSheetId="3" hidden="1">'KM1'!$D$5</definedName>
    <definedName name="aa54cedad145746df9e75feb88bb89802_r45_c5" localSheetId="3" hidden="1">'KM1'!$H$48</definedName>
    <definedName name="aa5abc85abc4841e2a48851faf7697e0e_r1_c1" localSheetId="4" hidden="1">OVC!$C$5</definedName>
    <definedName name="aa5abc85abc4841e2a48851faf7697e0e_r2_c1" localSheetId="4" hidden="1">OVC!$C$6</definedName>
    <definedName name="aa8b4ee32ce794ff5a8a620006d04ceab_r1_c1" localSheetId="10" hidden="1">LIA!$C$5</definedName>
    <definedName name="aa8b4ee32ce794ff5a8a620006d04ceab_r2_c1" localSheetId="10" hidden="1">LIA!$C$6</definedName>
    <definedName name="aaae9584ca12044ba889cf115d97ee2ea_r1_c1" localSheetId="13" hidden="1">'CC2'!$C$55</definedName>
    <definedName name="aaae9584ca12044ba889cf115d97ee2ea_r19_c2" localSheetId="13" hidden="1">'CC2'!$D$73</definedName>
    <definedName name="aaefb9a8e464d429bb41b5e2ad5dd7d15_r1_c1" localSheetId="22" hidden="1">'LIQ1'!$D$6</definedName>
    <definedName name="aaefb9a8e464d429bb41b5e2ad5dd7d15_r34_c8" localSheetId="22" hidden="1">'LIQ1'!$K$39</definedName>
    <definedName name="aaf8a8396f740426a8b0af002d1c9073b_r1_c1" localSheetId="8" hidden="1">'LI2'!$C$6</definedName>
    <definedName name="aaf8a8396f740426a8b0af002d1c9073b_r12_c5" localSheetId="8" hidden="1">'LI2'!$G$17</definedName>
    <definedName name="ab04fc3743af74f49a1ad0743b56b5af2_r1_c1" localSheetId="67" hidden="1">'REM1'!$D$5</definedName>
    <definedName name="ab04fc3743af74f49a1ad0743b56b5af2_r20_c4" localSheetId="67" hidden="1">'REM1'!$G$24</definedName>
    <definedName name="ab46106ed7e5c4ad58c8ea1bfd418c70f_r1_c1" localSheetId="72" hidden="1">'AE1'!$C$6</definedName>
    <definedName name="ab46106ed7e5c4ad58c8ea1bfd418c70f_r9_c8" localSheetId="72" hidden="1">'AE1'!$J$14</definedName>
    <definedName name="ab79b09d6fcad4f4cbf7d0d1d5256a23b_r1_c1" localSheetId="16" hidden="1">CCyB1!#REF!</definedName>
    <definedName name="ab79b09d6fcad4f4cbf7d0d1d5256a23b_r1_c15" localSheetId="16" hidden="1">CCyB1!$P$9</definedName>
    <definedName name="ab7a8512f513f4d859b3961a1a2e2ad42_r1_c1" localSheetId="9" hidden="1">'LI3'!#REF!</definedName>
    <definedName name="ab7a8512f513f4d859b3961a1a2e2ad42_r1_c9" localSheetId="9" hidden="1">'LI3'!$I$7</definedName>
    <definedName name="ab8ff3456037344398c03b911a6bef7dc_r1_c1" localSheetId="34" hidden="1">'CQ5'!$C$9</definedName>
    <definedName name="ab8ff3456037344398c03b911a6bef7dc_r20_c6" localSheetId="34" hidden="1">'CQ5'!$H$28</definedName>
    <definedName name="ab9fb138e3d8543e3ab061ad69244494c_r1_c1" localSheetId="6" hidden="1">OVB!$C$5</definedName>
    <definedName name="ab9fb138e3d8543e3ab061ad69244494c_r5_c1" localSheetId="6" hidden="1">OVB!$C$9</definedName>
    <definedName name="abb09f260442e41d5a85338ea9996b5a3_r1_c1" localSheetId="75" hidden="1">'AE4'!$C$6</definedName>
    <definedName name="abb09f260442e41d5a85338ea9996b5a3_r2_c1" localSheetId="75" hidden="1">'AE4'!$C$7</definedName>
    <definedName name="abcd24104319d477f808557e797ec39b8_r1_c1" localSheetId="51" hidden="1">'CCR1'!$C$6</definedName>
    <definedName name="abcd24104319d477f808557e797ec39b8_r11_c8" localSheetId="51" hidden="1">'CCR1'!$J$16</definedName>
    <definedName name="abf785e4a967d433cb0e8a2e94f2e15eb_r1_c1" localSheetId="36" hidden="1">'CR3'!$C$8</definedName>
    <definedName name="abf785e4a967d433cb0e8a2e94f2e15eb_r5_c5" localSheetId="36" hidden="1">'CR3'!$G$12</definedName>
    <definedName name="ac9e85b1ca71349e799716cbb9c136a16_r1_c1" localSheetId="14" hidden="1">CCA!$C$6</definedName>
    <definedName name="ac9e85b1ca71349e799716cbb9c136a16_r47_c1" localSheetId="14" hidden="1">CCA!$C$52</definedName>
    <definedName name="acc1a3a7780f44ab790b0f708069a68e8_r1_c1" localSheetId="46" hidden="1">CR7AAIRB!$C$9</definedName>
    <definedName name="acc1a3a7780f44ab790b0f708069a68e8_r13_c14" localSheetId="46" hidden="1">CR7AAIRB!$P$21</definedName>
    <definedName name="ad28a852c4a57410a9295a884a2ae15b0_r1_c1" localSheetId="62" hidden="1">MRA!$C$5</definedName>
    <definedName name="ad28a852c4a57410a9295a884a2ae15b0_r3_c1" localSheetId="62" hidden="1">MRA!$C$7</definedName>
    <definedName name="ad29ceeed8e3a4df1b2bf46ae6a842246_r1_c1" localSheetId="11" hidden="1">LIB!$C$5</definedName>
    <definedName name="ad29ceeed8e3a4df1b2bf46ae6a842246_r4_c1" localSheetId="11" hidden="1">LIB!$C$8</definedName>
    <definedName name="ad3af23f8db764a11af8ebfe5c5776882_r1_c1" localSheetId="41" hidden="1">CR6Tot!$D$6</definedName>
    <definedName name="ad3af23f8db764a11af8ebfe5c5776882_r2_c12" localSheetId="41" hidden="1">CR6Tot!$O$7</definedName>
    <definedName name="ad51e7adea0b84b478e2649cb63c898b3_r1_c1" localSheetId="68" hidden="1">'REM2'!$C$6</definedName>
    <definedName name="ad51e7adea0b84b478e2649cb63c898b3_r14_c4" localSheetId="68" hidden="1">'REM2'!$F$19</definedName>
    <definedName name="adc70368d936640bbb2cdb17e069fee8a_r1_c1" localSheetId="45" hidden="1">'CR7'!$C$6</definedName>
    <definedName name="adc70368d936640bbb2cdb17e069fee8a_r19_c2" localSheetId="45" hidden="1">'CR7'!$D$24</definedName>
    <definedName name="ae0a5bb0e7a0f441f89c8a82e93267545_r1_c1" localSheetId="38" hidden="1">'CR4'!$C$6</definedName>
    <definedName name="ae0a5bb0e7a0f441f89c8a82e93267545_r17_c6" localSheetId="38" hidden="1">'CR4'!$H$22</definedName>
    <definedName name="ae0bfde96b689446890929d5dabebdc35_r1_c1" localSheetId="26" hidden="1">CRB!$C$6</definedName>
    <definedName name="ae0bfde96b689446890929d5dabebdc35_r4_c1" localSheetId="26" hidden="1">CRB!$C$9</definedName>
    <definedName name="ae2e28092ac2d4169979f9d1df8dbc6b2_r1_c1" localSheetId="32" hidden="1">CQ4ONperC!#REF!</definedName>
    <definedName name="ae2e28092ac2d4169979f9d1df8dbc6b2_r1_c9" localSheetId="32" hidden="1">CQ4ONperC!$J$8</definedName>
    <definedName name="ae47c8958958044838f8f5a2702e04543_r1_c1" localSheetId="60" hidden="1">'SEC3'!$C$7</definedName>
    <definedName name="ae47c8958958044838f8f5a2702e04543_r13_c17" localSheetId="60" hidden="1">'SEC3'!$S$19</definedName>
    <definedName name="ae48e24fb44244d399c3dc353100a5562_r1_c1" localSheetId="59" hidden="1">'SEC1'!$C$9</definedName>
    <definedName name="ae48e24fb44244d399c3dc353100a5562_r12_c15" localSheetId="59" hidden="1">'SEC1'!$Q$20</definedName>
    <definedName name="ae6c4e4452e664d1a86a9c465cb983cd2_r1_c1" localSheetId="55" hidden="1">CCR4FIRBInvisible!$E$8</definedName>
    <definedName name="ae6c4e4452e664d1a86a9c465cb983cd2_r9_c7" localSheetId="55" hidden="1">CCR4FIRBInvisible!$K$16</definedName>
    <definedName name="af080e717b02f43709ccd627a889a8971_r1_c1" localSheetId="35" hidden="1">CRC!$C$5</definedName>
    <definedName name="af080e717b02f43709ccd627a889a8971_r5_c1" localSheetId="35" hidden="1">CRC!$C$9</definedName>
    <definedName name="af5926a14556b4f20b10860613fdede4a_r1_c1" localSheetId="33" hidden="1">CQ4OFFperC!#REF!</definedName>
    <definedName name="af5926a14556b4f20b10860613fdede4a_r1_c9" localSheetId="33" hidden="1">CQ4OFFperC!#REF!</definedName>
    <definedName name="afa322becfd8a4dea8b6f21123f8231da_r1_c1" localSheetId="53" hidden="1">'CCR3'!$C$7</definedName>
    <definedName name="afa322becfd8a4dea8b6f21123f8231da_r11_c12" localSheetId="53" hidden="1">'CCR3'!$N$17</definedName>
    <definedName name="afe3f66a2119e4876beef34cbc0be4adc_r1_c1" localSheetId="29" hidden="1">'CQ1'!$C$7</definedName>
    <definedName name="afe3f66a2119e4876beef34cbc0be4adc_r11_c8" localSheetId="29" hidden="1">'CQ1'!$J$17</definedName>
    <definedName name="AGUILONIUS">#REF!</definedName>
    <definedName name="b0f1af3f191544f8bb7ea330a9c45bc69" localSheetId="81" hidden="1">'CR9AIRB--1'!$C$4</definedName>
    <definedName name="b0f1af3f191544f8bb7ea330a9c45bc69" localSheetId="82" hidden="1">'CR9AIRB--2'!$C$4</definedName>
    <definedName name="b0f1af3f191544f8bb7ea330a9c45bc69" localSheetId="83" hidden="1">'CR9AIRB--3'!$C$4</definedName>
    <definedName name="b0f1af3f191544f8bb7ea330a9c45bc69" localSheetId="84" hidden="1">'CR9AIRB--4'!$C$4</definedName>
    <definedName name="b0f1af3f191544f8bb7ea330a9c45bc69" localSheetId="85" hidden="1">'CR9AIRB--5'!$C$4</definedName>
    <definedName name="b0f1af3f191544f8bb7ea330a9c45bc69" localSheetId="48" hidden="1">CR9AIRBInvisible!$D$4</definedName>
    <definedName name="b4551fd02ee8b40bfa8bf78c7deb7a19e" localSheetId="55" hidden="1">CCR4FIRBInvisible!$E$4</definedName>
    <definedName name="b463ff6270e4a4434bad77696fb9bf357" localSheetId="76" hidden="1">'CR6AIRB--1'!#REF!</definedName>
    <definedName name="b463ff6270e4a4434bad77696fb9bf357" localSheetId="77" hidden="1">'CR6AIRB--2'!$D$4</definedName>
    <definedName name="b463ff6270e4a4434bad77696fb9bf357" localSheetId="78" hidden="1">'CR6AIRB--3'!$C$4</definedName>
    <definedName name="b463ff6270e4a4434bad77696fb9bf357" localSheetId="79" hidden="1">'CR6AIRB--4'!$C$4</definedName>
    <definedName name="b463ff6270e4a4434bad77696fb9bf357" localSheetId="80" hidden="1">'CR6AIRB--5'!$C$4</definedName>
    <definedName name="b463ff6270e4a4434bad77696fb9bf357" localSheetId="42" hidden="1">CR6AIRBInvisible!$E$5</definedName>
    <definedName name="b9151c23adb784959ace1f4297ce3deda" localSheetId="49" hidden="1">CR9FIRBInvisible!$D$4</definedName>
    <definedName name="b9eae3338c7d2488285cb8332bb814508" localSheetId="54" hidden="1">CCR4AIRBInvisible!$E$4</definedName>
    <definedName name="bd8e1e16f9a094e00ab690aa4b1cd540e" localSheetId="43" hidden="1">CR6FIRBInvisible!$E$5</definedName>
    <definedName name="DimensionalSheet" localSheetId="16" hidden="1">CCyB1!$A$121</definedName>
    <definedName name="DimensionalSheet" localSheetId="33" hidden="1">CQ4OFFperC!$A$107</definedName>
    <definedName name="DimensionalSheet" localSheetId="32" hidden="1">CQ4ONperC!$A$117</definedName>
    <definedName name="DimensionalSheet" localSheetId="9" hidden="1">'LI3'!$A$7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abel0c7ea6e9ba8d4ef796cd2ee21161202c" localSheetId="78" hidden="1">'CR6AIRB--3'!$A$2</definedName>
    <definedName name="Label10ada11fbadf44bbbd63792643c26677" localSheetId="84" hidden="1">'CR9AIRB--4'!$A$2</definedName>
    <definedName name="Label1db4ad47813442ea9cb5e45de3e24079" localSheetId="80" hidden="1">'CR6AIRB--5'!$A$2</definedName>
    <definedName name="Label2102f462671b4cb0bd71b0abbaf6e3c7" localSheetId="83" hidden="1">'CR9AIRB--3'!$A$2</definedName>
    <definedName name="Label2d8acd76a3eb4306b099f35f13b030a3" localSheetId="76" hidden="1">'CR6AIRB--1'!$A$2</definedName>
    <definedName name="Label3eb2496dd60c4828bcf328604779a936" localSheetId="85" hidden="1">'CR9AIRB--5'!$A$2</definedName>
    <definedName name="Label7e40660857ca405597b657b5452ee05a" localSheetId="79" hidden="1">'CR6AIRB--4'!$A$2</definedName>
    <definedName name="Label98626169348f4e0098161a7c4df1d96f" localSheetId="82" hidden="1">'CR9AIRB--2'!$A$2</definedName>
    <definedName name="Labelb2462b847eda4bf4a4d7af9fa2247cbd" localSheetId="81" hidden="1">'CR9AIRB--1'!$A$2</definedName>
    <definedName name="Labelf0e58dca11a94c97aa88b1dba9f63b87" localSheetId="77" hidden="1">'CR6AIRB--2'!$A$2</definedName>
    <definedName name="List" localSheetId="76">#REF!</definedName>
    <definedName name="List" localSheetId="77">#REF!</definedName>
    <definedName name="List" localSheetId="78">#REF!</definedName>
    <definedName name="List" localSheetId="79">#REF!</definedName>
    <definedName name="List" localSheetId="80">#REF!</definedName>
    <definedName name="List" localSheetId="81">#REF!</definedName>
    <definedName name="List" localSheetId="82">#REF!</definedName>
    <definedName name="List" localSheetId="83">#REF!</definedName>
    <definedName name="List" localSheetId="84">#REF!</definedName>
    <definedName name="List" localSheetId="85">#REF!</definedName>
    <definedName name="List">#REF!</definedName>
    <definedName name="lkp5c47cf6d20164a748b485ee23595a849">'1'!$A$2:$A$251</definedName>
    <definedName name="lkpf2b520387051429ab2e99b0d729f2417">'2'!$A$2:$A$252</definedName>
    <definedName name="_xlnm.Print_Area" localSheetId="12">'CC1'!$B$5:$E$121</definedName>
    <definedName name="_xlnm.Print_Area" localSheetId="36">'CR3'!$B$1:$J$18</definedName>
    <definedName name="_xlnm.Print_Area" localSheetId="44">CR6A!$A$2:$I$22</definedName>
    <definedName name="_xlnm.Print_Area" localSheetId="45">'CR7'!$B$2:$F$25</definedName>
    <definedName name="_xlnm.Print_Area" localSheetId="81">'CR9AIRB--1'!$B$5:$I$31</definedName>
    <definedName name="_xlnm.Print_Area" localSheetId="82">'CR9AIRB--2'!$B$5:$I$31</definedName>
    <definedName name="_xlnm.Print_Area" localSheetId="83">'CR9AIRB--3'!$B$5:$I$31</definedName>
    <definedName name="_xlnm.Print_Area" localSheetId="84">'CR9AIRB--4'!$B$5:$I$31</definedName>
    <definedName name="_xlnm.Print_Area" localSheetId="85">'CR9AIRB--5'!$B$5:$I$31</definedName>
    <definedName name="_xlnm.Print_Area" localSheetId="48">CR9AIRBInvisible!$B$5:$J$31</definedName>
    <definedName name="_xlnm.Print_Area" localSheetId="49">CR9FIRBInvisible!$B$5:$J$31</definedName>
    <definedName name="_xlnm.Print_Area" localSheetId="18">LRCom!$B$2:$E$71</definedName>
    <definedName name="_xlnm.Print_Area" localSheetId="19">LRSpl!$B$2:$C$17</definedName>
    <definedName name="_xlnm.Print_Area" localSheetId="17">LRSum!$B$2:$C$21</definedName>
    <definedName name="_xlnm.Print_Area" localSheetId="2">'OV1'!$B$2:$E$33</definedName>
    <definedName name="_xlnm.Print_Area" localSheetId="61">'SEC5'!$A$1:$E$19</definedName>
    <definedName name="_xlnm.Print_Titles" localSheetId="12">'CC1'!$5:$5</definedName>
    <definedName name="Type_of_institution">#REF!</definedName>
    <definedName name="Z_1DB48480_6711_40FB_9C4F_EB173E700CA0_.wvu.PrintArea" localSheetId="90" hidden="1">Covid3!$C$1:$H$13</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114" l="1"/>
  <c r="B24" i="112"/>
  <c r="D8" i="15"/>
  <c r="I8" i="15" l="1"/>
  <c r="C7" i="16" l="1"/>
  <c r="B25" i="116"/>
  <c r="B25" i="115"/>
  <c r="B25" i="113"/>
  <c r="D23" i="5" l="1"/>
  <c r="B26" i="107"/>
  <c r="F90" i="89" l="1"/>
  <c r="F69" i="89"/>
  <c r="B26" i="98"/>
  <c r="O8" i="15" l="1"/>
  <c r="N8" i="15"/>
  <c r="M8" i="15"/>
  <c r="L8" i="15"/>
  <c r="K8" i="15"/>
  <c r="J8" i="15"/>
  <c r="H8" i="15"/>
  <c r="G8" i="15"/>
  <c r="F8" i="15"/>
  <c r="E8" i="15"/>
</calcChain>
</file>

<file path=xl/sharedStrings.xml><?xml version="1.0" encoding="utf-8"?>
<sst xmlns="http://schemas.openxmlformats.org/spreadsheetml/2006/main" count="3574" uniqueCount="1985">
  <si>
    <t>CODE</t>
  </si>
  <si>
    <t>DPM version 3.0.0.0  | version 2021</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</si>
  <si>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</si>
  <si>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</si>
  <si>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</si>
  <si>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</si>
  <si>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</si>
  <si>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</si>
  <si>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</si>
  <si>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</si>
  <si>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</si>
  <si>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</si>
  <si>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</si>
  <si>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</si>
  <si>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</si>
  <si>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</si>
  <si>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</si>
  <si>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</si>
  <si>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</si>
  <si>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</si>
  <si>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</si>
  <si>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</si>
  <si>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</si>
  <si>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</si>
  <si>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</si>
  <si>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</si>
  <si>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</si>
  <si>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</si>
  <si>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</si>
  <si>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</si>
  <si>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</si>
  <si>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</si>
  <si>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</si>
  <si>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</si>
  <si>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</si>
  <si>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</si>
  <si>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</si>
  <si>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</si>
  <si>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</si>
  <si>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</si>
  <si>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</si>
  <si>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</si>
  <si>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</si>
  <si>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</si>
  <si>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</si>
  <si>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</si>
  <si>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</si>
  <si>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</si>
  <si>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</si>
  <si>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</si>
  <si>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</si>
  <si>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</si>
  <si>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</si>
  <si>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</si>
  <si>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</si>
  <si>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</si>
  <si>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</si>
  <si>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</si>
  <si>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Total SREP leverage ratio requirements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</si>
  <si>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</si>
  <si>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</si>
  <si>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</si>
  <si>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</si>
  <si>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</si>
  <si>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</si>
  <si>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</si>
  <si>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</si>
  <si>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</si>
  <si>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</si>
  <si>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</si>
  <si>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</si>
  <si>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Article 438(a) CRR</t>
  </si>
  <si>
    <t>Article 438(c) CRR</t>
  </si>
  <si>
    <t>f</t>
  </si>
  <si>
    <t>g</t>
  </si>
  <si>
    <t xml:space="preserve"> </t>
  </si>
  <si>
    <t>Carrying values as reported in published financial statements</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</si>
  <si>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</si>
  <si>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</si>
  <si>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</si>
  <si>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</si>
  <si>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</si>
  <si>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</si>
  <si>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</si>
  <si>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</si>
  <si>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</si>
  <si>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</si>
  <si>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</si>
  <si>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</si>
  <si>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</si>
  <si>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</si>
  <si>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</si>
  <si>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</si>
  <si>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</si>
  <si>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</si>
  <si>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</si>
  <si>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</si>
  <si>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</si>
  <si>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</si>
  <si>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</si>
  <si>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</si>
  <si>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</si>
  <si>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</si>
  <si>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</si>
  <si>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</si>
  <si>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</si>
  <si>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</si>
  <si>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</si>
  <si>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</si>
  <si>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</si>
  <si>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Free format text boxes for disclosure of qualitative information</t>
  </si>
  <si>
    <t>Legal basis</t>
  </si>
  <si>
    <t>Article 436(b) CRR</t>
  </si>
  <si>
    <t>Article 436(d) CRR</t>
  </si>
  <si>
    <t>Article 436(f) CRR</t>
  </si>
  <si>
    <t>Article 436(g) CRR</t>
  </si>
  <si>
    <t>Article 436(h) CRR</t>
  </si>
  <si>
    <t>Equity</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</si>
  <si>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</si>
  <si>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</si>
  <si>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</si>
  <si>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</si>
  <si>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</si>
  <si>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</si>
  <si>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</si>
  <si>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</si>
  <si>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</si>
  <si>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</si>
  <si>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</si>
  <si>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</si>
  <si>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</si>
  <si>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</si>
  <si>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</si>
  <si>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</si>
  <si>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</si>
  <si>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</si>
  <si>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</si>
  <si>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</si>
  <si>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</si>
  <si>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</si>
  <si>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</si>
  <si>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</si>
  <si>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</si>
  <si>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Point (f) of Article 435(1) CRR</t>
  </si>
  <si>
    <t>Point (b) of Article 435(1) CRR</t>
  </si>
  <si>
    <t>Point (e) of Article 435(1) CRR</t>
  </si>
  <si>
    <t>Point (c) of Article 435(1) CRR</t>
  </si>
  <si>
    <t xml:space="preserve"> Point (a) of Article 435(1) CRR</t>
  </si>
  <si>
    <t>Points (a) and (d) of Article 435(1) CRR</t>
  </si>
  <si>
    <t>Point (a) of Article 435(2) CRR</t>
  </si>
  <si>
    <t>Point (b) of Article 435(2) CRR</t>
  </si>
  <si>
    <t>Point (c) of Article 435(2) CRR</t>
  </si>
  <si>
    <t>Point (d) of Article 435(2) CRR</t>
  </si>
  <si>
    <t>Point (e) Article 435(2) CRR</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</si>
  <si>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</si>
  <si>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</si>
  <si>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</si>
  <si>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</si>
  <si>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</si>
  <si>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</si>
  <si>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</si>
  <si>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</si>
  <si>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</si>
  <si>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</si>
  <si>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</si>
  <si>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</si>
  <si>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100</t>
  </si>
  <si>
    <t>Assets of the reporting institution</t>
  </si>
  <si>
    <t>Equity instruments</t>
  </si>
  <si>
    <t>Debt securities</t>
  </si>
  <si>
    <t>of which: covered bonds</t>
  </si>
  <si>
    <t>of which: securitisations</t>
  </si>
  <si>
    <t>070</t>
  </si>
  <si>
    <t>of which: issued by general governments</t>
  </si>
  <si>
    <t>of which: issued by financial corporations</t>
  </si>
  <si>
    <t>of which: issued by non-financial corporations</t>
  </si>
  <si>
    <t>120</t>
  </si>
  <si>
    <t>Other assets</t>
  </si>
  <si>
    <t>Fair value of encumbered collateral received or own debt securities issued</t>
  </si>
  <si>
    <t>Unencumbered</t>
  </si>
  <si>
    <t>Fair value of collateral received or own debt securities issued available for encumbrance</t>
  </si>
  <si>
    <t>130</t>
  </si>
  <si>
    <t>Collateral received by the reporting institution</t>
  </si>
  <si>
    <t>140</t>
  </si>
  <si>
    <t>Loans on demand</t>
  </si>
  <si>
    <t>150</t>
  </si>
  <si>
    <t>160</t>
  </si>
  <si>
    <t>170</t>
  </si>
  <si>
    <t>180</t>
  </si>
  <si>
    <t>Loans and advances other than loans on demand</t>
  </si>
  <si>
    <t>Other collateral received</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</si>
  <si>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</si>
  <si>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</si>
  <si>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</si>
  <si>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Matching liabilities, contingent liabilities or securities lent</t>
  </si>
  <si>
    <t>Carrying amount of selected financial liabilities</t>
  </si>
  <si>
    <t xml:space="preserve">     </t>
  </si>
  <si>
    <t>General narrative information on asset encumbrance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</si>
  <si>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</si>
  <si>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</si>
  <si>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</si>
  <si>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</si>
  <si>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</si>
  <si>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</si>
  <si>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</si>
  <si>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</si>
  <si>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</si>
  <si>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</si>
  <si>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</si>
  <si>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</si>
  <si>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</si>
  <si>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</si>
  <si>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</si>
  <si>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</si>
  <si>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</si>
  <si>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</si>
  <si>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</si>
  <si>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</si>
  <si>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</si>
  <si>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</si>
  <si>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</si>
  <si>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</si>
  <si>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</si>
  <si>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</si>
  <si>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</si>
  <si>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</si>
  <si>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</si>
  <si>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</si>
  <si>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</si>
  <si>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</si>
  <si>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</si>
  <si>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</si>
  <si>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</si>
  <si>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</si>
  <si>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</si>
  <si>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</si>
  <si>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</si>
  <si>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</si>
  <si>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</si>
  <si>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</si>
  <si>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</si>
  <si>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</si>
  <si>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</si>
  <si>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</si>
  <si>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</si>
  <si>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</si>
  <si>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</si>
  <si>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</si>
  <si>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</si>
  <si>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</si>
  <si>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</si>
  <si>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</si>
  <si>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</si>
  <si>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</si>
  <si>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</si>
  <si>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</si>
  <si>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</si>
  <si>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</si>
  <si>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</si>
  <si>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</si>
  <si>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</si>
  <si>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</si>
  <si>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</si>
  <si>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</si>
  <si>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</si>
  <si>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</si>
  <si>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</si>
  <si>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</si>
  <si>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</si>
  <si>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</si>
  <si>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</si>
  <si>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</si>
  <si>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</si>
  <si>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</si>
  <si>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</si>
  <si>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</si>
  <si>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</si>
  <si>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</si>
  <si>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</si>
  <si>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</si>
  <si>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</si>
  <si>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</si>
  <si>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</si>
  <si>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</si>
  <si>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</si>
  <si>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</si>
  <si>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</si>
  <si>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</si>
  <si>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</si>
  <si>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</si>
  <si>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</si>
  <si>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</si>
  <si>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</si>
  <si>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</si>
  <si>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</si>
  <si>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</si>
  <si>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</si>
  <si>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</si>
  <si>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</si>
  <si>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Points (a), (b), (c) and(d) of Article 435(1) CRR</t>
  </si>
  <si>
    <t>Article 446 CRR</t>
  </si>
  <si>
    <t>Article 454 CRRR</t>
  </si>
  <si>
    <t>Relevant indicator</t>
  </si>
  <si>
    <t>Own funds</t>
  </si>
  <si>
    <t>Total operational risk-weighted exposure amount</t>
  </si>
  <si>
    <t>Own funds requirements</t>
  </si>
  <si>
    <t>Risk weighted exposure amount</t>
  </si>
  <si>
    <t>Year-3</t>
  </si>
  <si>
    <t>Year-2</t>
  </si>
  <si>
    <t>Last year</t>
  </si>
  <si>
    <t>requirement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</si>
  <si>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</si>
  <si>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</si>
  <si>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</si>
  <si>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</si>
  <si>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</si>
  <si>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Article 449(a) CRR</t>
  </si>
  <si>
    <t>Article 449(b) CRR</t>
  </si>
  <si>
    <t>Article 449(c ) CRR</t>
  </si>
  <si>
    <t>Article 449(d) CRR</t>
  </si>
  <si>
    <t>Article 449(e ) CRR</t>
  </si>
  <si>
    <t>Article 449(f) CRR</t>
  </si>
  <si>
    <t>Article 449(g) CRR</t>
  </si>
  <si>
    <t>Article 449(h) CRR</t>
  </si>
  <si>
    <t>Article 449(i) CRR</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</si>
  <si>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</si>
  <si>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</si>
  <si>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</si>
  <si>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</si>
  <si>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</si>
  <si>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</si>
  <si>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</si>
  <si>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</si>
  <si>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</si>
  <si>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</si>
  <si>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</si>
  <si>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</si>
  <si>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</si>
  <si>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</si>
  <si>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</si>
  <si>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</si>
  <si>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</si>
  <si>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</si>
  <si>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</si>
  <si>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</si>
  <si>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</si>
  <si>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</si>
  <si>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</si>
  <si>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</si>
  <si>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</si>
  <si>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</si>
  <si>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</si>
  <si>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</si>
  <si>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</si>
  <si>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</si>
  <si>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</si>
  <si>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</si>
  <si>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</si>
  <si>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</si>
  <si>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</si>
  <si>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</si>
  <si>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</si>
  <si>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</si>
  <si>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</si>
  <si>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</si>
  <si>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</si>
  <si>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</si>
  <si>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</si>
  <si>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</si>
  <si>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</si>
  <si>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</si>
  <si>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</si>
  <si>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</si>
  <si>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</si>
  <si>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</si>
  <si>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</si>
  <si>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</si>
  <si>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</si>
  <si>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</si>
  <si>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</si>
  <si>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</si>
  <si>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</si>
  <si>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</si>
  <si>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</si>
  <si>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</si>
  <si>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</si>
  <si>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</si>
  <si>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</si>
  <si>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</si>
  <si>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</si>
  <si>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</si>
  <si>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</si>
  <si>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</si>
  <si>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</si>
  <si>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</si>
  <si>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</si>
  <si>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</si>
  <si>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</si>
  <si>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</si>
  <si>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</si>
  <si>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</si>
  <si>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</si>
  <si>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</si>
  <si>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</si>
  <si>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</si>
  <si>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</si>
  <si>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</si>
  <si>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</si>
  <si>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</si>
  <si>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</si>
  <si>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</si>
  <si>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</si>
  <si>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</si>
  <si>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</si>
  <si>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</si>
  <si>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</si>
  <si>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</si>
  <si>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</si>
  <si>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</si>
  <si>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</si>
  <si>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</si>
  <si>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</si>
  <si>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</si>
  <si>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</si>
  <si>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</si>
  <si>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</si>
  <si>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</si>
  <si>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</si>
  <si>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</si>
  <si>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</si>
  <si>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</si>
  <si>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</si>
  <si>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</si>
  <si>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</si>
  <si>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</si>
  <si>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</si>
  <si>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</si>
  <si>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</si>
  <si>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</si>
  <si>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</si>
  <si>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</si>
  <si>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</si>
  <si>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</si>
  <si>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</si>
  <si>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</si>
  <si>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</si>
  <si>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</si>
  <si>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</si>
  <si>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</si>
  <si>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</si>
  <si>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</si>
  <si>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</si>
  <si>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RWAs</t>
  </si>
  <si>
    <t>Expected loss amount</t>
  </si>
  <si>
    <t>Article 452  (a) CRR</t>
  </si>
  <si>
    <t>Article 452  (c) CRR</t>
  </si>
  <si>
    <t xml:space="preserve">
Article 452 (d) CRR</t>
  </si>
  <si>
    <t>Article 452 (f) CRR</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</si>
  <si>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</si>
  <si>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</si>
  <si>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</si>
  <si>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</si>
  <si>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</si>
  <si>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</si>
  <si>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</si>
  <si>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</si>
  <si>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</si>
  <si>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</si>
  <si>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</si>
  <si>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</si>
  <si>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</si>
  <si>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</si>
  <si>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</si>
  <si>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</si>
  <si>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</si>
  <si>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</si>
  <si>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Total exposure value for exposures subject to the Standardised approach and to the IRB approach</t>
  </si>
  <si>
    <t>Percentage of total exposure value subject to the permanent partial use of the SA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</si>
  <si>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</si>
  <si>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</si>
  <si>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</si>
  <si>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</si>
  <si>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</si>
  <si>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</si>
  <si>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</si>
  <si>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</si>
  <si>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</si>
  <si>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</si>
  <si>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</si>
  <si>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Pre-credit derivatives risk weighted exposure amount</t>
  </si>
  <si>
    <t>Actual risk weighted exposure amount</t>
  </si>
  <si>
    <t>Exposures under FIRB</t>
  </si>
  <si>
    <t>Central governments and central banks</t>
  </si>
  <si>
    <t xml:space="preserve">Corporates </t>
  </si>
  <si>
    <t>Exposures under AIRB</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</si>
  <si>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</si>
  <si>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</si>
  <si>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</si>
  <si>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</si>
  <si>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</si>
  <si>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</si>
  <si>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</si>
  <si>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</si>
  <si>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</si>
  <si>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</si>
  <si>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</si>
  <si>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</si>
  <si>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</si>
  <si>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</si>
  <si>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</si>
  <si>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</si>
  <si>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</si>
  <si>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</si>
  <si>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</si>
  <si>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</si>
  <si>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</si>
  <si>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</si>
  <si>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</si>
  <si>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</si>
  <si>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</si>
  <si>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</si>
  <si>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</si>
  <si>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</si>
  <si>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</si>
  <si>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</si>
  <si>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</si>
  <si>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</si>
  <si>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Article 453 (a) CRR</t>
  </si>
  <si>
    <t>Article 453 (b) CRR</t>
  </si>
  <si>
    <t xml:space="preserve">Unsecured carrying amount </t>
  </si>
  <si>
    <t>Secured carrying amount</t>
  </si>
  <si>
    <t>Loans and advances</t>
  </si>
  <si>
    <t xml:space="preserve">Debt securities </t>
  </si>
  <si>
    <t xml:space="preserve">     Of which non-performing exposures</t>
  </si>
  <si>
    <t xml:space="preserve">            Of which defaulted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</si>
  <si>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</si>
  <si>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</si>
  <si>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</si>
  <si>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</si>
  <si>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</si>
  <si>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</si>
  <si>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</si>
  <si>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</si>
  <si>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</si>
  <si>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</si>
  <si>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</si>
  <si>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</si>
  <si>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</si>
  <si>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</si>
  <si>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</si>
  <si>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</si>
  <si>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</si>
  <si>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</si>
  <si>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</si>
  <si>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</si>
  <si>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</si>
  <si>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</si>
  <si>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</si>
  <si>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</si>
  <si>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</si>
  <si>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</si>
  <si>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</si>
  <si>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</si>
  <si>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</si>
  <si>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</si>
  <si>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</si>
  <si>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</si>
  <si>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</si>
  <si>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</si>
  <si>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</si>
  <si>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</si>
  <si>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</si>
  <si>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</si>
  <si>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</si>
  <si>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</si>
  <si>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</si>
  <si>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</si>
  <si>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</si>
  <si>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</si>
  <si>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</si>
  <si>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</si>
  <si>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</si>
  <si>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</si>
  <si>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</si>
  <si>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</si>
  <si>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</si>
  <si>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</si>
  <si>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</si>
  <si>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</si>
  <si>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</si>
  <si>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</si>
  <si>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</si>
  <si>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</si>
  <si>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</si>
  <si>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</si>
  <si>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</si>
  <si>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</si>
  <si>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</si>
  <si>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</si>
  <si>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</si>
  <si>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</si>
  <si>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</si>
  <si>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</si>
  <si>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</si>
  <si>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</si>
  <si>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</si>
  <si>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</si>
  <si>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</si>
  <si>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</si>
  <si>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</si>
  <si>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</si>
  <si>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</si>
  <si>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</si>
  <si>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</si>
  <si>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</si>
  <si>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</si>
  <si>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</si>
  <si>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</si>
  <si>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</si>
  <si>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</si>
  <si>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Article 444  (a) CRR</t>
  </si>
  <si>
    <t>Article 444  (b) CRR</t>
  </si>
  <si>
    <t>Article 444 (c) CRR</t>
  </si>
  <si>
    <t>Article 444 (d) CRR</t>
  </si>
  <si>
    <t>Exposures before CCF and before CRM</t>
  </si>
  <si>
    <t>Exposures post CCF and post CRM</t>
  </si>
  <si>
    <t>RWAs and RWAs density</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</si>
  <si>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</si>
  <si>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</si>
  <si>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</si>
  <si>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</si>
  <si>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</si>
  <si>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</si>
  <si>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</si>
  <si>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</si>
  <si>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TOTAL</t>
  </si>
  <si>
    <t>Of which unrated</t>
  </si>
  <si>
    <t>Retail exposures</t>
  </si>
  <si>
    <t>Exposures secured by mortgages on immovable property</t>
  </si>
  <si>
    <t>Exposures to institutions and corporates with a short-term credit assessment</t>
  </si>
  <si>
    <t>Units or shares in collective investment undertakings</t>
  </si>
  <si>
    <t>Equity exposures</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</si>
  <si>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</si>
  <si>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</si>
  <si>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</si>
  <si>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</si>
  <si>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</si>
  <si>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</si>
  <si>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</si>
  <si>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</si>
  <si>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</si>
  <si>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</si>
  <si>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</si>
  <si>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</si>
  <si>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</si>
  <si>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</si>
  <si>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</si>
  <si>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</si>
  <si>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</si>
  <si>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</si>
  <si>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</si>
  <si>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</si>
  <si>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</si>
  <si>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</si>
  <si>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</si>
  <si>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</si>
  <si>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</si>
  <si>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</si>
  <si>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</si>
  <si>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</si>
  <si>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</si>
  <si>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</si>
  <si>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</si>
  <si>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</si>
  <si>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</si>
  <si>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</si>
  <si>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</si>
  <si>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</si>
  <si>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</si>
  <si>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</si>
  <si>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</si>
  <si>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</si>
  <si>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</si>
  <si>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</si>
  <si>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</si>
  <si>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</si>
  <si>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</si>
  <si>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</si>
  <si>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</si>
  <si>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</si>
  <si>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</si>
  <si>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</si>
  <si>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</si>
  <si>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</si>
  <si>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</si>
  <si>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</si>
  <si>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</si>
  <si>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</si>
  <si>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</si>
  <si>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</si>
  <si>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</si>
  <si>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</si>
  <si>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</si>
  <si>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</si>
  <si>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</si>
  <si>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</si>
  <si>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</si>
  <si>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</si>
  <si>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</si>
  <si>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</si>
  <si>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</si>
  <si>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</si>
  <si>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</si>
  <si>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</si>
  <si>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</si>
  <si>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</si>
  <si>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</si>
  <si>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</si>
  <si>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</si>
  <si>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</si>
  <si>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</si>
  <si>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</si>
  <si>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</si>
  <si>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</si>
  <si>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</si>
  <si>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</si>
  <si>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</si>
  <si>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</si>
  <si>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</si>
  <si>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</si>
  <si>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</si>
  <si>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</si>
  <si>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</si>
  <si>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</si>
  <si>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</si>
  <si>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</si>
  <si>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</si>
  <si>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</si>
  <si>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</si>
  <si>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</si>
  <si>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</si>
  <si>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</si>
  <si>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</si>
  <si>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</si>
  <si>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</si>
  <si>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</si>
  <si>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</si>
  <si>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</si>
  <si>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</si>
  <si>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</si>
  <si>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</si>
  <si>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</si>
  <si>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</si>
  <si>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</si>
  <si>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</si>
  <si>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</si>
  <si>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</si>
  <si>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</si>
  <si>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</si>
  <si>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</si>
  <si>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</si>
  <si>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</si>
  <si>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</si>
  <si>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</si>
  <si>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</si>
  <si>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</si>
  <si>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</si>
  <si>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</si>
  <si>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</si>
  <si>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</si>
  <si>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(Exposures exempted in accordance with point (j) of Article 429a (1) CRR (on and off balance sheet))</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</si>
  <si>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</si>
  <si>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</si>
  <si>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</si>
  <si>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</si>
  <si>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</si>
  <si>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Capital and total exposure measure</t>
  </si>
  <si>
    <t>Tier 1 capital</t>
  </si>
  <si>
    <t>Leverage ratio (excluding the impact of any applicable temporary exemption of central bank reserves)</t>
  </si>
  <si>
    <t>Regulatory minimum leverage ratio requirement (%)</t>
  </si>
  <si>
    <t>Choice on transitional arrangements and relevant exposures</t>
  </si>
  <si>
    <t>Choice on transitional arrangements for the definition of the capital measure</t>
  </si>
  <si>
    <t>Quarter-end value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</si>
  <si>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</si>
  <si>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</si>
  <si>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Total on-balance sheet exposures (excluding derivatives, SFTs, and exempted exposures), of which:</t>
  </si>
  <si>
    <t>Trading book exposures</t>
  </si>
  <si>
    <t>Banking book exposures, of which:</t>
  </si>
  <si>
    <t>Exposures treated as sovereigns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</si>
  <si>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</si>
  <si>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Secured by mortgages of immovable properties</t>
  </si>
  <si>
    <t>Other exposures (eg equity, securitisations, and other non-credit obligation assets)</t>
  </si>
  <si>
    <t>Description of the processes used to manage the risk of excessive leverage</t>
  </si>
  <si>
    <t>Amounts</t>
  </si>
  <si>
    <t xml:space="preserve">Common Equity Tier 1 (CET1) capital:  instruments and reserves                                             </t>
  </si>
  <si>
    <t xml:space="preserve">Capital instruments and the related share premium accounts </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</si>
  <si>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</si>
  <si>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</si>
  <si>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</si>
  <si>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</si>
  <si>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</si>
  <si>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</si>
  <si>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</si>
  <si>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</si>
  <si>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</si>
  <si>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</si>
  <si>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</si>
  <si>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</si>
  <si>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</si>
  <si>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</si>
  <si>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</si>
  <si>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</si>
  <si>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</si>
  <si>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</si>
  <si>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</si>
  <si>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</si>
  <si>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</si>
  <si>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</si>
  <si>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</si>
  <si>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</si>
  <si>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</si>
  <si>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</si>
  <si>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</si>
  <si>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</si>
  <si>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</si>
  <si>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</si>
  <si>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</si>
  <si>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</si>
  <si>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</si>
  <si>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</si>
  <si>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</si>
  <si>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</si>
  <si>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</si>
  <si>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</si>
  <si>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</si>
  <si>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</si>
  <si>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</si>
  <si>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</si>
  <si>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</si>
  <si>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</si>
  <si>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</si>
  <si>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</si>
  <si>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</si>
  <si>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</si>
  <si>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</si>
  <si>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</si>
  <si>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</si>
  <si>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</si>
  <si>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</si>
  <si>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</si>
  <si>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</si>
  <si>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</si>
  <si>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</si>
  <si>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</si>
  <si>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</si>
  <si>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</si>
  <si>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</si>
  <si>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</si>
  <si>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</si>
  <si>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</si>
  <si>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</si>
  <si>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</si>
  <si>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</si>
  <si>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</si>
  <si>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</si>
  <si>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</si>
  <si>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</si>
  <si>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</si>
  <si>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</si>
  <si>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</si>
  <si>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</si>
  <si>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</si>
  <si>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</si>
  <si>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</si>
  <si>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</si>
  <si>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</si>
  <si>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</si>
  <si>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</si>
  <si>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</si>
  <si>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</si>
  <si>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</si>
  <si>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</si>
  <si>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</si>
  <si>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</si>
  <si>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</si>
  <si>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</si>
  <si>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</si>
  <si>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</si>
  <si>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</si>
  <si>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</si>
  <si>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</si>
  <si>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t>Issuer</t>
  </si>
  <si>
    <t>Unique identifier (eg CUSIP, ISIN or Bloomberg identifier for private placement)</t>
  </si>
  <si>
    <t>Public or private placement</t>
  </si>
  <si>
    <t>Governing law(s) of the instrument</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</si>
  <si>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</si>
  <si>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</si>
  <si>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</si>
  <si>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</si>
  <si>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</si>
  <si>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</si>
  <si>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</si>
  <si>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</si>
  <si>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</si>
  <si>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</si>
  <si>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</si>
  <si>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</si>
  <si>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</si>
  <si>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</si>
  <si>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</si>
  <si>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</si>
  <si>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</si>
  <si>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</si>
  <si>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</si>
  <si>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</si>
  <si>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</si>
  <si>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</si>
  <si>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</si>
  <si>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</si>
  <si>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</si>
  <si>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</si>
  <si>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</si>
  <si>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</si>
  <si>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</si>
  <si>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</si>
  <si>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</si>
  <si>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</si>
  <si>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</si>
  <si>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</si>
  <si>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</si>
  <si>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</si>
  <si>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</si>
  <si>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</si>
  <si>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</si>
  <si>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</si>
  <si>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</si>
  <si>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</si>
  <si>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Link to the full term and conditions of the intrument (signposting)</t>
  </si>
  <si>
    <t>(1) Insert ‘N/A’ if the question is not applicable</t>
  </si>
  <si>
    <r>
      <t>Common Equity Tier</t>
    </r>
    <r>
      <rPr>
        <sz val="11"/>
        <color theme="1"/>
        <rFont val="Calibri"/>
        <family val="2"/>
        <scheme val="minor"/>
      </rPr>
      <t> </t>
    </r>
    <r>
      <rPr>
        <sz val="11"/>
        <color rgb="FF000000"/>
        <rFont val="Calibri"/>
        <family val="2"/>
        <scheme val="minor"/>
      </rPr>
      <t>1 ratio (%)</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</si>
  <si>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</si>
  <si>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</si>
  <si>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</si>
  <si>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</si>
  <si>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(Exempted CCP leg of client-cleared trade exposures) (simplified standardised approach)</t>
  </si>
  <si>
    <r>
      <t>NSFR derivative assets</t>
    </r>
    <r>
      <rPr>
        <sz val="11"/>
        <color theme="1"/>
        <rFont val="Calibri"/>
        <family val="2"/>
        <scheme val="minor"/>
      </rPr>
      <t> </t>
    </r>
  </si>
  <si>
    <t xml:space="preserve"> Unfunded credit 
Protection (UFCP)</t>
  </si>
  <si>
    <r>
      <t xml:space="preserve">Securitisation </t>
    </r>
    <r>
      <rPr>
        <sz val="10"/>
        <color theme="1"/>
        <rFont val="Calibri"/>
        <family val="2"/>
        <scheme val="minor"/>
      </rPr>
      <t>(specific risk)</t>
    </r>
  </si>
  <si>
    <t xml:space="preserve">Total exposure value </t>
  </si>
  <si>
    <t>Alpha used for computing regulatory exposure value</t>
  </si>
  <si>
    <t>Assets, collateral received and own
debt securities issued other than covered bonds and securitisations encumbered</t>
  </si>
  <si>
    <t>Amounts below the thresholds for deduction (subject to 250% risk weight) (For information)</t>
  </si>
  <si>
    <t>Article 453 (e) CRR</t>
  </si>
  <si>
    <t>Article 453 (d) CRR</t>
  </si>
  <si>
    <t>Article 453 (c) CRR</t>
  </si>
  <si>
    <t>Common Equity Tier 1 available to meet buffers (as a percentage of risk exposure amount)</t>
  </si>
  <si>
    <t>Source based on reference numbers/letters of the balance sheet under the regulatory scope of consolidation </t>
  </si>
  <si>
    <t>Exposure value as defined in Article 166 CRR for exposures subject to IRB approach</t>
  </si>
  <si>
    <t>Percentage of total exposure value subject to a roll-out plan (%)</t>
  </si>
  <si>
    <r>
      <rPr>
        <sz val="11"/>
        <rFont val="Calibri"/>
        <family val="2"/>
        <scheme val="minor"/>
      </rPr>
      <t>Transactions subject to the Alternative approach (Based on the Original Exposure Method</t>
    </r>
    <r>
      <rPr>
        <u/>
        <sz val="11"/>
        <rFont val="Calibri"/>
        <family val="2"/>
        <scheme val="minor"/>
      </rPr>
      <t>)</t>
    </r>
  </si>
  <si>
    <t>Shares or equivalent ownership interests</t>
  </si>
  <si>
    <t xml:space="preserve">Of which secured by collateral </t>
  </si>
  <si>
    <t>Of which secured by financial guarantees</t>
  </si>
  <si>
    <t>Of which secured by credit derivatives</t>
  </si>
  <si>
    <t>OV1 – Overview of risk weighted exposure amounts</t>
  </si>
  <si>
    <t>KM1 - Key metrics template</t>
  </si>
  <si>
    <t xml:space="preserve">LI1 - Differences between accounting and regulatory scopes of consolidation and mapping of financial statement categories with regulatory risk categories </t>
  </si>
  <si>
    <t xml:space="preserve">LI2 - Main sources of differences between regulatory exposure amounts and carrying values in financial statements </t>
  </si>
  <si>
    <t xml:space="preserve">LI3 - Outline of the differences in the scopes of consolidation (entity by entity) </t>
  </si>
  <si>
    <t>CCyB1 - Geographical distribution of credit exposures relevant for the calculation of the countercyclical buffer</t>
  </si>
  <si>
    <t>CCyB2 - Amount of institution-specific countercyclical capital buffer</t>
  </si>
  <si>
    <t>AE1 - Encumbered and unencumbered assets</t>
  </si>
  <si>
    <t>AE2 - Collateral received and own debt securities issued</t>
  </si>
  <si>
    <t>AE3 - Sources of encumbrance</t>
  </si>
  <si>
    <t>Narrative information on the impact of the business model on assets encumbrance and the importance of encumbrance to the institution's business model, which  provides users with the context of the disclosures required in AE1 and EU AE2.</t>
  </si>
  <si>
    <t xml:space="preserve">REM1 - Remuneration awarded for the financial year </t>
  </si>
  <si>
    <t>REM2 - Special payments  to staff whose professional activities have a material impact on institutions’ risk profile (identified staff)</t>
  </si>
  <si>
    <t xml:space="preserve">REM3 - Deferred remuneration </t>
  </si>
  <si>
    <t>REM4 - Remuneration of 1 million EUR or more per year</t>
  </si>
  <si>
    <t>REM5 - Information on remuneration of staff whose professional activities have a material impact on institutions’ risk profile (identified staff)</t>
  </si>
  <si>
    <t xml:space="preserve"> OR1 - Operational risk own funds requirements and risk-weighted exposure amounts</t>
  </si>
  <si>
    <t>CCR1 – Analysis of CCR exposure by approach</t>
  </si>
  <si>
    <t>CCR2 – Transactions subject to own funds requirements for CVA risk</t>
  </si>
  <si>
    <t>CCR3 – Standardised approach – CCR exposures by regulatory exposure class and risk weights</t>
  </si>
  <si>
    <t>CCR5 – Composition of collateral for CCR exposures</t>
  </si>
  <si>
    <t>CCR8 – Exposures to CCPs</t>
  </si>
  <si>
    <t>MR1 - Market risk under the standardised approach</t>
  </si>
  <si>
    <t>CR6-A – Scope of the use of IRB and SA approaches</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</si>
  <si>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</si>
  <si>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</si>
  <si>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</si>
  <si>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</si>
  <si>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</si>
  <si>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</si>
  <si>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</si>
  <si>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</si>
  <si>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</si>
  <si>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</si>
  <si>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</si>
  <si>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</si>
  <si>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</si>
  <si>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LR2 - LRCom: Leverage ratio common disclosure</t>
  </si>
  <si>
    <t>LR3 - LRSpl: Split-up of on balance sheet exposures (excluding derivatives, SFTs and exempted exposures)</t>
  </si>
  <si>
    <t>CC1 - Composition of regulatory own funds</t>
  </si>
  <si>
    <t>CC2 - reconciliation of regulatory own funds to balance sheet in the audited financial statements</t>
  </si>
  <si>
    <t>CCA: Main features of regulatory own funds instruments and eligible liabilities instruments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</si>
  <si>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</si>
  <si>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</si>
  <si>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</si>
  <si>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OVC - ICAAP information</t>
  </si>
  <si>
    <t>LIA - Explanations of differences between accounting and regulatory exposure amounts</t>
  </si>
  <si>
    <t>LIB - Other qualitative information on the scope of application</t>
  </si>
  <si>
    <t>OVA - Institution risk management approach</t>
  </si>
  <si>
    <t>OVB - Disclosure on governance arrangements</t>
  </si>
  <si>
    <t>AE4 - Accompanying narrative information</t>
  </si>
  <si>
    <t xml:space="preserve"> REMA - Remuneration policy</t>
  </si>
  <si>
    <t>ORA - Qualitative information on operational risk</t>
  </si>
  <si>
    <t>CCRA – Qualitative disclosure related to CCR</t>
  </si>
  <si>
    <t>MRA: Qualitative disclosure requirements related to market risk</t>
  </si>
  <si>
    <t>CRE – Qualitative disclosure requirements related to IRB approach</t>
  </si>
  <si>
    <t>CRC – Qualitative disclosure requirements related to CRM techniques</t>
  </si>
  <si>
    <t>CRA: General qualitative information about credit risk</t>
  </si>
  <si>
    <t>CRB: Additional disclosure related to the credit quality of assets</t>
  </si>
  <si>
    <t>CRD – Qualitative disclosure requirements related to standardised model</t>
  </si>
  <si>
    <t xml:space="preserve">LIQA - Liquidity risk management </t>
  </si>
  <si>
    <t>LIQB  on qualitative information on LCR, which complements LIQ1.</t>
  </si>
  <si>
    <t>LRA: Disclosure of LR qualitative information</t>
  </si>
  <si>
    <t xml:space="preserve">SECA - Qualitative disclosure requirements related to securitisation exposures </t>
  </si>
  <si>
    <t>A2</t>
  </si>
  <si>
    <t>A010</t>
  </si>
  <si>
    <t>A020</t>
  </si>
  <si>
    <t>A030</t>
  </si>
  <si>
    <t>A040</t>
  </si>
  <si>
    <t>A050</t>
  </si>
  <si>
    <t>A060</t>
  </si>
  <si>
    <t>A070</t>
  </si>
  <si>
    <t>A080</t>
  </si>
  <si>
    <t>A090</t>
  </si>
  <si>
    <t>A100</t>
  </si>
  <si>
    <t>A110</t>
  </si>
  <si>
    <t>A120</t>
  </si>
  <si>
    <t>A130</t>
  </si>
  <si>
    <t>A140</t>
  </si>
  <si>
    <t>A150</t>
  </si>
  <si>
    <t>A160</t>
  </si>
  <si>
    <t>A170</t>
  </si>
  <si>
    <t>EU5a</t>
  </si>
  <si>
    <t>Disclosure of mean values (reported annually)</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</si>
  <si>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</si>
  <si>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</si>
  <si>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</si>
  <si>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</si>
  <si>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</si>
  <si>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</si>
  <si>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</si>
  <si>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</si>
  <si>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</si>
  <si>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</si>
  <si>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</si>
  <si>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</si>
  <si>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Information relating to the bodies that oversee remuneration.</t>
  </si>
  <si>
    <t>Information relating to the design and structure of the remuneration system for identified staff.</t>
  </si>
  <si>
    <t>Description of the ways in which the institution seeks to link performance during a performance measurement period with levels of remuneration.</t>
  </si>
  <si>
    <t>The description of the main parameters and rationale for any variable components scheme and any other non-cash benefit in accordance with point (f) of Article 450(1) CRR.</t>
  </si>
  <si>
    <t>Description of the ways in which the institution seeks to adjust remuneration to take account of longterm performance.</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</si>
  <si>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</si>
  <si>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</si>
  <si>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</si>
  <si>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</si>
  <si>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</si>
  <si>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</si>
  <si>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</si>
  <si>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</si>
  <si>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</si>
  <si>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</si>
  <si>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</si>
  <si>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</si>
  <si>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</si>
  <si>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</si>
  <si>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</si>
  <si>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</si>
  <si>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</si>
  <si>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</si>
  <si>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</si>
  <si>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</si>
  <si>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</si>
  <si>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</si>
  <si>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</si>
  <si>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</si>
  <si>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</si>
  <si>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</si>
  <si>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</si>
  <si>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</si>
  <si>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</si>
  <si>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</si>
  <si>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</si>
  <si>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</si>
  <si>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</si>
  <si>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</si>
  <si>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</si>
  <si>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</si>
  <si>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</si>
  <si>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</si>
  <si>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</si>
  <si>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</si>
  <si>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</si>
  <si>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</si>
  <si>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</si>
  <si>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</si>
  <si>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</si>
  <si>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</si>
  <si>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</si>
  <si>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</si>
  <si>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</si>
  <si>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</si>
  <si>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</si>
  <si>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</si>
  <si>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</si>
  <si>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</si>
  <si>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</si>
  <si>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</si>
  <si>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</si>
  <si>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</si>
  <si>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</si>
  <si>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</si>
  <si>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</si>
  <si>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</si>
  <si>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</si>
  <si>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</si>
  <si>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</si>
  <si>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</si>
  <si>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</si>
  <si>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</si>
  <si>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</si>
  <si>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</si>
  <si>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</si>
  <si>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</si>
  <si>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</si>
  <si>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</si>
  <si>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</si>
  <si>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</si>
  <si>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</si>
  <si>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</si>
  <si>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</si>
  <si>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</si>
  <si>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</si>
  <si>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</si>
  <si>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</si>
  <si>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</si>
  <si>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</si>
  <si>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</si>
  <si>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</si>
  <si>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</si>
  <si>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</si>
  <si>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</si>
  <si>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</si>
  <si>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</si>
  <si>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</si>
  <si>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</si>
  <si>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</si>
  <si>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</si>
  <si>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</si>
  <si>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</si>
  <si>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</si>
  <si>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</si>
  <si>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</si>
  <si>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</si>
  <si>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</si>
  <si>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</si>
  <si>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</si>
  <si>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</si>
  <si>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</si>
  <si>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</si>
  <si>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</si>
  <si>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</si>
  <si>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</si>
  <si>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</si>
  <si>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</si>
  <si>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</si>
  <si>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</si>
  <si>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</si>
  <si>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</si>
  <si>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</si>
  <si>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</si>
  <si>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</si>
  <si>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</si>
  <si>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</si>
  <si>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</si>
  <si>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</si>
  <si>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</si>
  <si>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</si>
  <si>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</si>
  <si>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</si>
  <si>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</si>
  <si>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</si>
  <si>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</si>
  <si>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</si>
  <si>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</si>
  <si>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</si>
  <si>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</si>
  <si>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</si>
  <si>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</si>
  <si>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</si>
  <si>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</si>
  <si>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</si>
  <si>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</si>
  <si>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</si>
  <si>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</si>
  <si>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</si>
  <si>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</si>
  <si>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</si>
  <si>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</si>
  <si>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</si>
  <si>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</si>
  <si>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</si>
  <si>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</si>
  <si>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</si>
  <si>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</si>
  <si>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</si>
  <si>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</si>
  <si>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</si>
  <si>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</si>
  <si>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</si>
  <si>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</si>
  <si>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</si>
  <si>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</si>
  <si>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</si>
  <si>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</si>
  <si>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</si>
  <si>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</si>
  <si>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</si>
  <si>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</si>
  <si>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</si>
  <si>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</si>
  <si>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</si>
  <si>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</si>
  <si>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</si>
  <si>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</si>
  <si>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</si>
  <si>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</si>
  <si>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</si>
  <si>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</si>
  <si>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</si>
  <si>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</si>
  <si>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</si>
  <si>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</si>
  <si>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</si>
  <si>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</si>
  <si>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</si>
  <si>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</si>
  <si>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</si>
  <si>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</si>
  <si>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</si>
  <si>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</si>
  <si>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</si>
  <si>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</si>
  <si>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</si>
  <si>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</si>
  <si>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</si>
  <si>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</si>
  <si>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</si>
  <si>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</si>
  <si>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</si>
  <si>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</si>
  <si>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</si>
  <si>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</si>
  <si>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</si>
  <si>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</si>
  <si>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</si>
  <si>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</si>
  <si>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</si>
  <si>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</si>
  <si>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</si>
  <si>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</si>
  <si>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</si>
  <si>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</si>
  <si>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</si>
  <si>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</si>
  <si>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</si>
  <si>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</si>
  <si>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</si>
  <si>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</si>
  <si>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</si>
  <si>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</si>
  <si>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</si>
  <si>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</si>
  <si>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</si>
  <si>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</si>
  <si>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</si>
  <si>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</si>
  <si>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</si>
  <si>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</si>
  <si>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</si>
  <si>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</si>
  <si>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</si>
  <si>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</si>
  <si>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</si>
  <si>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</si>
  <si>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</si>
  <si>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</si>
  <si>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</si>
  <si>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</si>
  <si>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</si>
  <si>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</si>
  <si>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</si>
  <si>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</si>
  <si>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</si>
  <si>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</si>
  <si>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</si>
  <si>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</si>
  <si>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</si>
  <si>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</si>
  <si>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</si>
  <si>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</si>
  <si>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</si>
  <si>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</si>
  <si>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</si>
  <si>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</si>
  <si>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</si>
  <si>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</si>
  <si>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</si>
  <si>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</si>
  <si>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</si>
  <si>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</si>
  <si>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</si>
  <si>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</si>
  <si>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</si>
  <si>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</si>
  <si>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</si>
  <si>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</si>
  <si>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</si>
  <si>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</si>
  <si>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</si>
  <si>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</si>
  <si>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</si>
  <si>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</si>
  <si>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</si>
  <si>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</si>
  <si>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</si>
  <si>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</si>
  <si>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</si>
  <si>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</si>
  <si>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</si>
  <si>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</si>
  <si>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</si>
  <si>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</si>
  <si>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</si>
  <si>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</si>
  <si>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</si>
  <si>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</si>
  <si>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</si>
  <si>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</si>
  <si>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</si>
  <si>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</si>
  <si>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</si>
  <si>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</si>
  <si>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</si>
  <si>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</si>
  <si>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</si>
  <si>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</si>
  <si>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</si>
  <si>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</si>
  <si>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</si>
  <si>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</si>
  <si>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</si>
  <si>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</si>
  <si>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</si>
  <si>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</si>
  <si>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</si>
  <si>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</si>
  <si>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</si>
  <si>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</si>
  <si>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</si>
  <si>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</si>
  <si>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</si>
  <si>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</si>
  <si>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</si>
  <si>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</si>
  <si>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</si>
  <si>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</si>
  <si>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</si>
  <si>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</si>
  <si>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</si>
  <si>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</si>
  <si>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</si>
  <si>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</si>
  <si>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</si>
  <si>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</si>
  <si>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</si>
  <si>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</si>
  <si>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</si>
  <si>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</si>
  <si>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</si>
  <si>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</si>
  <si>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</si>
  <si>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</si>
  <si>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</si>
  <si>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</si>
  <si>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</si>
  <si>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</si>
  <si>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</si>
  <si>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</si>
  <si>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</si>
  <si>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</si>
  <si>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</si>
  <si>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</si>
  <si>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</si>
  <si>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</si>
  <si>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</si>
  <si>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</si>
  <si>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</si>
  <si>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</si>
  <si>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</si>
  <si>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</si>
  <si>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</si>
  <si>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</si>
  <si>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</si>
  <si>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</si>
  <si>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</si>
  <si>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</si>
  <si>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</si>
  <si>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</si>
  <si>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</si>
  <si>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</si>
  <si>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</si>
  <si>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</si>
  <si>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</si>
  <si>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</si>
  <si>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</si>
  <si>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</si>
  <si>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</si>
  <si>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</si>
  <si>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</si>
  <si>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</si>
  <si>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</si>
  <si>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</si>
  <si>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</si>
  <si>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</si>
  <si>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</si>
  <si>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</si>
  <si>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</si>
  <si>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</si>
  <si>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</si>
  <si>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</si>
  <si>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</si>
  <si>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</si>
  <si>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</si>
  <si>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</si>
  <si>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</si>
  <si>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</si>
  <si>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</si>
  <si>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</si>
  <si>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</si>
  <si>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</si>
  <si>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</si>
  <si>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</si>
  <si>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</si>
  <si>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</si>
  <si>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</si>
  <si>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</si>
  <si>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</si>
  <si>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</si>
  <si>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</si>
  <si>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</si>
  <si>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</si>
  <si>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</si>
  <si>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</si>
  <si>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</si>
  <si>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</si>
  <si>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</si>
  <si>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</si>
  <si>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</si>
  <si>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</si>
  <si>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</si>
  <si>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</si>
  <si>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</si>
  <si>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</si>
  <si>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</si>
  <si>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</si>
  <si>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</si>
  <si>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</si>
  <si>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</si>
  <si>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</si>
  <si>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</si>
  <si>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</si>
  <si>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</si>
  <si>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</si>
  <si>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</si>
  <si>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</si>
  <si>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</si>
  <si>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</si>
  <si>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</si>
  <si>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</si>
  <si>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</si>
  <si>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</si>
  <si>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</si>
  <si>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</si>
  <si>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</si>
  <si>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</si>
  <si>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</si>
  <si>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</si>
  <si>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</si>
  <si>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</si>
  <si>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</si>
  <si>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</si>
  <si>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</si>
  <si>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</si>
  <si>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</si>
  <si>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</si>
  <si>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</si>
  <si>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</si>
  <si>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</si>
  <si>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</si>
  <si>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</si>
  <si>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</si>
  <si>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</si>
  <si>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</si>
  <si>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</si>
  <si>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</si>
  <si>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</si>
  <si>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</si>
  <si>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</si>
  <si>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</si>
  <si>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</si>
  <si>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</si>
  <si>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</si>
  <si>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</si>
  <si>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</si>
  <si>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</si>
  <si>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</si>
  <si>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</si>
  <si>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</si>
  <si>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</si>
  <si>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</si>
  <si>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</si>
  <si>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</si>
  <si>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</si>
  <si>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</si>
  <si>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</si>
  <si>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</si>
  <si>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</si>
  <si>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</si>
  <si>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</si>
  <si>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</si>
  <si>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</si>
  <si>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</si>
  <si>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</si>
  <si>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</si>
  <si>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</si>
  <si>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</si>
  <si>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</si>
  <si>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</si>
  <si>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</si>
  <si>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</si>
  <si>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</si>
  <si>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</si>
  <si>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</si>
  <si>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</si>
  <si>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</si>
  <si>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</si>
  <si>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</si>
  <si>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</si>
  <si>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</si>
  <si>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</si>
  <si>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a1</t>
  </si>
  <si>
    <t>a2</t>
  </si>
  <si>
    <t>a3</t>
  </si>
  <si>
    <t>a4</t>
  </si>
  <si>
    <t>b1</t>
  </si>
  <si>
    <t>b2</t>
  </si>
  <si>
    <t>b3</t>
  </si>
  <si>
    <t>b4</t>
  </si>
  <si>
    <t>b5</t>
  </si>
  <si>
    <t>e1</t>
  </si>
  <si>
    <t>e2</t>
  </si>
  <si>
    <t>e3</t>
  </si>
  <si>
    <t>e4</t>
  </si>
  <si>
    <t>f1</t>
  </si>
  <si>
    <t>f2</t>
  </si>
  <si>
    <t>f3</t>
  </si>
  <si>
    <t>Breakdown by country</t>
  </si>
  <si>
    <t>Financial and insurance activities</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</si>
  <si>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</si>
  <si>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</si>
  <si>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</si>
  <si>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</si>
  <si>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</si>
  <si>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</si>
  <si>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 xml:space="preserve">         Loans and advances (including finance leases)</t>
  </si>
  <si>
    <t xml:space="preserve">         Debt securities</t>
  </si>
  <si>
    <t>Derivatives – Hedge accounting</t>
  </si>
  <si>
    <t>Fair value changes of the hedged items in portfolio hedge of interest rate risk</t>
  </si>
  <si>
    <t>Tangible assets</t>
  </si>
  <si>
    <t>Intangible assets and Goodwill</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</si>
  <si>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</si>
  <si>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</si>
  <si>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</si>
  <si>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</si>
  <si>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</si>
  <si>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</si>
  <si>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</si>
  <si>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 xml:space="preserve">   Deposits from Credit Institutions</t>
  </si>
  <si>
    <t xml:space="preserve">   Deposits from other than Credit Institutions</t>
  </si>
  <si>
    <t xml:space="preserve">   Debt securities issued, including bonds</t>
  </si>
  <si>
    <t xml:space="preserve">   Subordinated liabilities</t>
  </si>
  <si>
    <t xml:space="preserve">   Other financial liabilities</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</si>
  <si>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</si>
  <si>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</si>
  <si>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</si>
  <si>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</si>
  <si>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</si>
  <si>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</si>
  <si>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</si>
  <si>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</si>
  <si>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</si>
  <si>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</si>
  <si>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</si>
  <si>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</si>
  <si>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</si>
  <si>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</si>
  <si>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</si>
  <si>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</si>
  <si>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</si>
  <si>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</si>
  <si>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</si>
  <si>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</si>
  <si>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</si>
  <si>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</si>
  <si>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</si>
  <si>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</si>
  <si>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</si>
  <si>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</si>
  <si>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</si>
  <si>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Total liabilities</t>
  </si>
  <si>
    <t>Capital</t>
  </si>
  <si>
    <t xml:space="preserve">      Paid up capital</t>
  </si>
  <si>
    <t xml:space="preserve">      Unpaid capital which has been called up</t>
  </si>
  <si>
    <t>Share premium</t>
  </si>
  <si>
    <t>Equity instruments issued other than capital</t>
  </si>
  <si>
    <t>Accumulated other comprehensive income</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</si>
  <si>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</si>
  <si>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</si>
  <si>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</si>
  <si>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</si>
  <si>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</si>
  <si>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</si>
  <si>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Retained earnings</t>
  </si>
  <si>
    <t>Other reserves</t>
  </si>
  <si>
    <t>Profit or loss attributable to Owners of the parent</t>
  </si>
  <si>
    <t xml:space="preserve">      Profit or loss attributable to Owners of the parent - Profit or loss eligible CET1</t>
  </si>
  <si>
    <t xml:space="preserve">      Profit or loss attributable to Owners of the parent - Profit or loss not eligible CET1</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</si>
  <si>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</si>
  <si>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</si>
  <si>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</si>
  <si>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</si>
  <si>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</si>
  <si>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</si>
  <si>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</si>
  <si>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of which Corporates - SMEs</t>
  </si>
  <si>
    <t>Risk exposure amount</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</si>
  <si>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</si>
  <si>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</si>
  <si>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</si>
  <si>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</si>
  <si>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</si>
  <si>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</si>
  <si>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(General provisions deducted in determining Tier 1 capital and specific provisions associated with off-balance sheet exposures)</t>
  </si>
  <si>
    <t>(Exempted CCP leg of client-cleared trade exposures) (Original Exposure Method)</t>
  </si>
  <si>
    <t>Adjustment for securities received under securities financing transactions that are recognised as an asset</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</si>
  <si>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</si>
  <si>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</si>
  <si>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(Exposures excluded from the total exposure measure in accordance with point (c ) of Article 429a(1) CRR)</t>
  </si>
  <si>
    <t>Leverage ratio (excluding the impact of the exemption of public sector investments and promotional loans) (%)</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</si>
  <si>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</si>
  <si>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</si>
  <si>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</si>
  <si>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</si>
  <si>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Assets encumbered for a residual maturity of one year or more in a cover pool</t>
  </si>
  <si>
    <t>Other regulatory adjustments</t>
  </si>
  <si>
    <t>of which: additional own funds requirements to address the risks other than the risk of excessive leverage</t>
  </si>
  <si>
    <t>Overall leverage ratio requirement (%)</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</si>
  <si>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</si>
  <si>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</si>
  <si>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</si>
  <si>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</si>
  <si>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</si>
  <si>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 xml:space="preserve">     of which: Fully paid up capital instruments</t>
  </si>
  <si>
    <t xml:space="preserve">     of which: Share premium</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</si>
  <si>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</si>
  <si>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</si>
  <si>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</si>
  <si>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</si>
  <si>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</si>
  <si>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</si>
  <si>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</si>
  <si>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</si>
  <si>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</si>
  <si>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</si>
  <si>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</si>
  <si>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</si>
  <si>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</si>
  <si>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</si>
  <si>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</si>
  <si>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</si>
  <si>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</si>
  <si>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</si>
  <si>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</si>
  <si>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</si>
  <si>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Corporates - SME</t>
  </si>
  <si>
    <t>Retail - Secured by immovable property non-SME</t>
  </si>
  <si>
    <t>Retail - Secured by immovable property SME</t>
  </si>
  <si>
    <t>Retail - Other non-SME</t>
  </si>
  <si>
    <t>Retail - Other SME</t>
  </si>
  <si>
    <t>United Kingdom</t>
  </si>
  <si>
    <t>Netherlands</t>
  </si>
  <si>
    <t>United States</t>
  </si>
  <si>
    <t>Other countries*</t>
  </si>
  <si>
    <t>Russian Federation</t>
  </si>
  <si>
    <t>*Other countries: Albania, Algeria, Andorra, Angola, Argentina, Australia, Austria, Bahrain, Bangladesh, Barbados, Belarus, Bolivia, Bosnia and Herzegovina, Brazil, Burundi, Cabo Verde, Cameroon, Chile, China, Colombia, Congo, Costa Rica, Côte d'Ivoire, Croatia, Cyprus, Denmark, Djibouti, Dominican Republic (the), Egypt, Estonia, Ethiopia, Fiji, Finland, Gabon, Ghana, Gibraltar, Greece, Guadeloupe, Iceland, India, Indonesia, Ireland, Israel, Italy, Jamaica, Japan, Kenya, Korea (the Republic of), Kuwait, Latvia, Lebanon, Lesotho, Liechtenstein, Lithuania, Madagascar, Malawi, Malta, Martinique, Mauritius, Mexico, Monaco, Morocco, Mozambique, New Zealand, Niger (the), Nigeria, Oman, Panama, Peru, Philippines (the), Poland, Portugal, Qatar, Republic of North Macedonia, Romania, Rwanda, Saudi Arabia, Senegal, Seychelles, Singapore, Slovenia, South Africa, Sweden, Taiwan, Tanzania, Thailand, Tunisia, Turkey, United Arab Emirates (the), United Kingdom of Great Britain and Northern Ireland (the), Uruguay, Viet Nam, Zambia, Zimbabwe</t>
  </si>
  <si>
    <t>*Other countries</t>
  </si>
  <si>
    <t>*Other countries: Albania, Algeria, Andorra, Argentina, Australia, Bahrain, Bangladesh, Barbados, Belarus, Bolivia, Bosnia And Herzegovina, Brazil, Bulgaria, Burundi, Cameroon, Cape Verde, Chile, China, Congo, Costa Rica, Côte D'Ivoire, Croatia, Cyprus, Czech Republic, Denmark, Djibouti, Dominican Republic, Egypt, Estonia, Ethiopia, Fiji, French Guiana, Gabon, Gambia, Ghana, Greece, Guadeloupe, Hong Kong, Iceland, India, Israel, Italy, Japan, Kenya, Korea, Kuwait, Lebanon, Lithuania, Luxembourg, Malawi, Mali, Malta, Mauritius, Moldova, Monaco, Montenegro, Morocco, Mozambique, Myanmar, New Zealand, Niger, Nigeria, North Macedonia, Oman, Panama, Peru, Philippines, Poland, Portugal, Qatar, Romania, Rwanda, Saudi Arabia, Senegal, Serbia, Singapore, Slovakia, Slovenia, South Africa, Sweden, Taiwan, Tanzania, Thailand, Tunisia, Turkey, United Arab Emirates, Uruguay, Viet Nam, Zambia, Zimbabwe</t>
  </si>
  <si>
    <t>CRELAN NV</t>
  </si>
  <si>
    <t>X</t>
  </si>
  <si>
    <t>Credit Institution</t>
  </si>
  <si>
    <t>EUROPABANK SA/NV</t>
  </si>
  <si>
    <t>AXA BANK BELGIUM NV</t>
  </si>
  <si>
    <t>AXA Belgium Finance BV</t>
  </si>
  <si>
    <t>Notes issuing institution</t>
  </si>
  <si>
    <t>Axa Bank Europe SCF SA</t>
  </si>
  <si>
    <t>CASPR S.à r.l.</t>
  </si>
  <si>
    <t>Special Purpose Vehicle</t>
  </si>
  <si>
    <t>Royal Street institutionele VBS naar Belgisch recht NV</t>
  </si>
  <si>
    <t>Regarding "Subsidiaries not included in the consolidation with own funds less than required": Not applicable as all subsidiaries are included in the consolidation.</t>
  </si>
  <si>
    <t>(i)</t>
  </si>
  <si>
    <t>AXA BANK EUROPE</t>
  </si>
  <si>
    <t>BE6271761320</t>
  </si>
  <si>
    <t>Private</t>
  </si>
  <si>
    <t>English</t>
  </si>
  <si>
    <t>Yes</t>
  </si>
  <si>
    <t>Additional Tier 1</t>
  </si>
  <si>
    <t>solo &amp; (sub-)consolidated</t>
  </si>
  <si>
    <t>Additional Tier 1
as published in Regulation (EU) No 575/2013 article 52</t>
  </si>
  <si>
    <t>N/A</t>
  </si>
  <si>
    <t>At their prevailing principal amount</t>
  </si>
  <si>
    <t>Shareholders’ equity</t>
  </si>
  <si>
    <t>Perpetual</t>
  </si>
  <si>
    <t xml:space="preserve">First Call date  (24 September 2019), Taxation Reasons and Regulatory Events  </t>
  </si>
  <si>
    <t>Any Interest Payment Date  after 24 September 2019</t>
  </si>
  <si>
    <t>Fixed and from (and including) the First Call Date and thereafter, at a fixed rate per annum reset on each Reset Date, based on the prevailing Euro 1-Year Mid Swap Rate plus 4.09 per cent</t>
  </si>
  <si>
    <t>4.603% per annum
To be reset on every Reset Date</t>
  </si>
  <si>
    <t>No</t>
  </si>
  <si>
    <t>Fully discretionary and Mandatory</t>
  </si>
  <si>
    <t>Non-cumulative</t>
  </si>
  <si>
    <t>Convertible</t>
  </si>
  <si>
    <t xml:space="preserve">Solo CET1 ratio &lt; 5.125%  and Group CET1 ratio &lt; 7%  </t>
  </si>
  <si>
    <t>Fully convertible</t>
  </si>
  <si>
    <t xml:space="preserve">Conversion Price = 1.43 Eur per ordinary share subject to adjustement </t>
  </si>
  <si>
    <t>Mandatory</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</si>
  <si>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</si>
  <si>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</si>
  <si>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https://www.axabank.be/-/media/axa/juridic-documents/invest-funds-legaldocs/axabfn-notes2014-optinote-supp1-20141118_prospectus.pdf</t>
  </si>
  <si>
    <t>(Total exempted exposures)</t>
  </si>
  <si>
    <t>In the beginning of 2022, ABB and Crelan have set up a joint economic liquidity indicator, called the Internal Liquidity Stress indicator (ILS).  The purpose of the ILS is to determine the amount of liquidity, measured in High Quality Liquid Assets (HQLA), required to withstand a stress.  The internal liquidity stress methodology is derived from the regulatory Liquidity Coverage Ratio (LCR) reporting requirements.
Stress scenario: 
- 3-months time horizon
- Financial market stress: 
    - Decrease of interest rates by 125 bps, will result in more collateral outflows
   - Widening by 150 bps of credit spreads on bonds will decrease the value of the bond portfolio
- Idiosyncratic stress: retail and wholesale clients will change their behaviour, leading to potential outflows:
   -The longer stress period of 3 months assumes a 50% higher outflow rate compared to the regulatory LCR outflow factors.
   - Extra outflows for pipeline loans, since the drawing behavior of clients in time of stress will change versus what is observed under normal conditions.
   - Inflows limited to the principal payments on retail loans.
- The HQLA buffer is forecasted over the 3-months time horizon.
    ILS = Forecasted Stock of HQLA − Stressed Net Cash Outflow in the next 3 months + mitigation actions</t>
  </si>
  <si>
    <t>The funding consists mainly of retail deposits, ECB refinancing operations and Covered bonds.</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</si>
  <si>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</si>
  <si>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</si>
  <si>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goal of credit risk management is to ensure that a (set of) credit event(s) would not significantly threaten the bank’s solvency nor profitability. In order to reach this objective, credit risk exposures are maintained within strict boundaries. The effective management of credit risk is a critical component of a comprehensive approach to risk management and is essential to the long term success of any banking organization.
The loan portfolio of Crelan / ABB consist out of the following elements:
- The largest part of the loan portfolio consists out of mortgage loans (and to a lesser extend consumer loans) towards retail clients. 
- The second largest portfolio consist out of loans toward SME's and self-employed people. In this portfolio special attention is given towards the agricultural sector. 
- Lastly there is a the portfolio of Europabank that focuses on both retail and professional clients with a higher than average risk profile. 
Given the strong diversification in counterparties and sectors, the good collateral coverage and the low probability of default of these loan portfolio's, the risk profile of the total credit portfolio is considered low. 
Currently the bank is updating the risk appetite framework. This RAF contains indicators at a strategic, functional and operational level. The goals is to have all indicators operational at the three levels (strategic, functional and operational) at the end of 2022, therefor we are currently not adding any quantitative information in this statement.</t>
  </si>
  <si>
    <t>All the past due exposures more than 90 days that are considered in default for regulatory purposes are classified as impaired.</t>
  </si>
  <si>
    <t>There is no difference between the internal definition of restructured exposure and the  "forborne" classification.</t>
  </si>
  <si>
    <t>Crelan and ABB will further work on the integration of its counterparty credit risk governance and policies in the course of 2022.</t>
  </si>
  <si>
    <t xml:space="preserve">
As the Crelan conso encumbrance report are only made for December 2021, the median is equal to the one observation of December 2021.
There is no difference beween scope of liquidity requirements and Asset encumbrance.</t>
  </si>
  <si>
    <t>AXA BANK BELGIUM</t>
  </si>
  <si>
    <t xml:space="preserve">AXA Bank Belgium has a synthetic securitization on its mortgage loan portfolio to optimize ABB’s risk-return balance, and to support the growth of the loan portfolio while maintaining the envisaged solvency levels (as set in the risk appetite framework of the bank).  
The transaction was launched end 2020 and consists of a balance sheet synthetic securitisation of a pool of residential mortgage loans. A significant portion of the credit risk of the underlying loans was transferred to external parties via a “significant risk transfer” (SRT). It is via this transfer of economic credit risk that AXA Bank Belgium has been able to generate some RWA relief over its mortgage loan portfolio.  
The bank did not opt for a Simple Transparant and Standardised (STS) transaction because at origination there was no legal framework nor were there guidelines for synthetic STS transactions, and the use of Article 270 CRR was limited to transactions with at least 70% of SME exposures (as defined in Article 510 CRR). As of March 2021 EU regulation was updated providing a specific framework for STS securitisations to help the recovery from the Covid-19 crisis. </t>
  </si>
  <si>
    <t>All information regarding the names of the ECAIs used for the securitisation and the types of exposures for which each agency is used, can be found in the prospectus and the other documents published on the following website https://sec.report/lux/issuer/101381 .</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</si>
  <si>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</si>
  <si>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</si>
  <si>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</si>
  <si>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</si>
  <si>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</si>
  <si>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</si>
  <si>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</si>
  <si>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</si>
  <si>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</si>
  <si>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</si>
  <si>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</si>
  <si>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</si>
  <si>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</si>
  <si>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IRRBB measures are calculated based on cash flows derived from contractual features of interest rate sensitive instruments. For a number of instruments, behavioural models are needed to translate client behaviour into cash flows:
Non-maturing deposits are modelled with replicating portfolios. These are theoretical portfolios consisting of fixed term instruments with predefined tenors. The weights per tenor are chosen in such a way that the resulting margin of the non-maturing deposits remains as stable as possible over time. By using replicating portfolios, we indirectly assign a duration to the non-maturing deposits.
Retail credits are subject to prepayments. Models are used to adapt the contractual cash flow schemes of these credits. These models range from simple (eg a fixed yearly percentage) to more advanced (eg a lookup table or logistic regression for fixed rate mortgages), all based on historical data analysis.
Some other models are used to derive cash flows for the mortgages pipeline (committed mortgages that have not started yet) and for undrawn amounts of mortgages that have already started. The impact of these models on the IRRBB measures is less important than the impact of the non-maturing deposits and prepayment models.</t>
  </si>
  <si>
    <t>Article 448(1), point (c);
Article 448(2)</t>
  </si>
  <si>
    <t>Explanation of the significance of the IRRBB measures and of their significant variations since previous disclosures</t>
  </si>
  <si>
    <t>In template EU IRRBB1, the parallel up shock causes the largest decline in EVE. The decline represents approximately 11% of T1 capital, so well below the 15% limit.
The NII sensitivity for a down shock is negatively impacted by the legal floor on non-maturing deposits rates in Belgium.</t>
  </si>
  <si>
    <t xml:space="preserve">Article 448(1), point (d) </t>
  </si>
  <si>
    <t>Any other relevant information regarding the IRRBB measures disclosed in template EU IRRBB1 (optional)</t>
  </si>
  <si>
    <t>NII sensitivity is calculated based on a constant balance sheet assumption.
The figure expresses the effect of an immediate interest rate shock on interests received minus interests paid in the next 12 months. Earnings effects are not included.</t>
  </si>
  <si>
    <t>Disclosure of the average and longest repricing maturity assigned to non-maturity deposits</t>
  </si>
  <si>
    <t>For retail transactional deposits, the average and longest repricing maturities are 2.9 year and 4 year respectively.
For retail non-transactional deposits, these maturities are 2.2 year and 5 year respectively.</t>
  </si>
  <si>
    <t xml:space="preserve">Article 448(1), point (g) </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</si>
  <si>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</si>
  <si>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</si>
  <si>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</si>
  <si>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</si>
  <si>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</si>
  <si>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</si>
  <si>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</si>
  <si>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</si>
  <si>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</si>
  <si>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</si>
  <si>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</si>
  <si>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IRRBB1 - Interest rate risks of non-trading book activities</t>
  </si>
  <si>
    <t xml:space="preserve">IRRBBA - Qualitative information on interest rate risks of non-trading book activities </t>
  </si>
  <si>
    <t>Covid1: 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</si>
  <si>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</si>
  <si>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</si>
  <si>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</si>
  <si>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</si>
  <si>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</si>
  <si>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</si>
  <si>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</si>
  <si>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</si>
  <si>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</si>
  <si>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</si>
  <si>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</si>
  <si>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</si>
  <si>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</si>
  <si>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</si>
  <si>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Covid2: Breakdown of loans and advances subject to legislative and non-legislative moratoria by residual maturity of moratoria</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</si>
  <si>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</si>
  <si>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</si>
  <si>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</si>
  <si>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</si>
  <si>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</si>
  <si>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</si>
  <si>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</si>
  <si>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</si>
  <si>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</si>
  <si>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</si>
  <si>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</si>
  <si>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</si>
  <si>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</si>
  <si>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Covid3: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</si>
  <si>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</si>
  <si>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</si>
  <si>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</si>
  <si>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</si>
  <si>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Crelan NV/SA</t>
  </si>
  <si>
    <t>BE6332311545</t>
  </si>
  <si>
    <t>BE6332316593</t>
  </si>
  <si>
    <t>BE6332314572</t>
  </si>
  <si>
    <t>BE6332315587</t>
  </si>
  <si>
    <t>Belgian</t>
  </si>
  <si>
    <t>Additional Tier 2</t>
  </si>
  <si>
    <t>Tier 2 as published in Regulation (EU) No 575/2013 article 63</t>
  </si>
  <si>
    <t>98% of the principal amount</t>
  </si>
  <si>
    <t>100% of the principal amount</t>
  </si>
  <si>
    <t>Dated</t>
  </si>
  <si>
    <t>First Call date  (31 December 2027). Taxation Reasons and Regulatory Events  and Capital Disqualification</t>
  </si>
  <si>
    <t>Optional call date (31 December 2026) on the first reset date or any reset day thereafter. First Reset Date means the date of the 5th (fifth) anniversary of the Issue Date. Taxation Reasons and Regulatory Events and Capital Disqualification</t>
  </si>
  <si>
    <t>Optional call date (31 December 2028)on the first reset date or any reset day thereafter. First Reset Date means the date of the 7th (seventh) anniversary of the Issue Date. Taxation Reasons and Regulatory Events and Capital Disqualification</t>
  </si>
  <si>
    <t>Any Interest Payment Date  after 31 December 2027</t>
  </si>
  <si>
    <t>Any Interest Payment Date  after 31 December 2026</t>
  </si>
  <si>
    <t>Any Interest Payment Date  after 31 December 2028</t>
  </si>
  <si>
    <t>Fixed and from (and including) the First Call Date and thereafter, at a fixed rate per annum reset on each Reset Date, based on the prevailing Euro 5-Year Mid Swap Rate plus 5.25 per cent</t>
  </si>
  <si>
    <t>Fixed and from (and including) the First Call Date and thereafter, at a variable rate per annum reset on each Interest Payment Date</t>
  </si>
  <si>
    <t>5.248% per annum
To be reset on every Reset Date</t>
  </si>
  <si>
    <t>3.398% per annum
To be reset on every Reset Date</t>
  </si>
  <si>
    <t>3.305% per annum
To be reset on every Reset Date</t>
  </si>
  <si>
    <t>2.998% per annum
To be reset on every Reset Date</t>
  </si>
  <si>
    <t>Fully discretionary</t>
  </si>
  <si>
    <t>non-convertible</t>
  </si>
  <si>
    <t>Solo CET1 ratio &lt; 5.125%</t>
  </si>
  <si>
    <t>Fully or Partially</t>
  </si>
  <si>
    <t>Temporary</t>
  </si>
  <si>
    <t>To the extent permitted in compliance with the Regulatory Capital Requirements, in the event of a Return to Financial Health, the Issuer shall have, save as provided below, full discretion to reinstate any portion of the principal amount of the Securities which has been Written Down and which has not previously been Written Up</t>
  </si>
  <si>
    <t>Names of the external credit assessment institutions (ECAIs) and export credit agencies (ECAs) nominated by the institution, and the reasons for any changes over the disclosure period;
See Section 7 of the Risk Disclosure.</t>
  </si>
  <si>
    <t>The exposure classes for which each ECAI or ECA is used;
See Section 7 of the Risk Disclosure.</t>
  </si>
  <si>
    <t>The securitisation transaction is named CASPR-1 and the issuance vehicle is a multi-compartments Luxembourg securitisation company. The risk transfer is done through a tranched English law-governed CDS; the CDS is the contract(s) by which AXA Bank Belgium benefits from protection against Credit Events. At origination the AXA Bank Belgium Finance Function and PWC as statutory auditor of AXA Bank Belgium reviewed the CDS’s characteristics. As a result of its economic features it closely mirrors the terms of a guarantee, for example: the protection buyer (including its consolidated group) must have an exposure to the risk being hedged and the protection payments are determined based on the protection buyer’s actual accounting losses. AXA Bank Belgium and PWC came to the conclusion that the CDS should be treated as a financial guarantee under IFRS 9. Therefore AXA Bank Belgium applies an amortised cost accounting for this financial guarantee. CASPR Sarl is consolidated into AXA Bank Belgium and hence also Crelan Group.</t>
  </si>
  <si>
    <t>Under the eligible moratoria Crelan Group reports all loans for which the conditions imposed by the Belgian government are fulfilled. 
As the Belgian moratorium came to an end June 2021, all customers are expected to resume their monthly installments as from July 2021.</t>
  </si>
  <si>
    <t>Because the Belgian Moratorium ended in June 2021, all payment suspensions are expired at the end of 2021.</t>
  </si>
  <si>
    <t>Crelan Group (Crelan SA, Crelanco SCRL, Crelan Insurance SA, Europabank SA) + AXA Bank Belgium</t>
  </si>
  <si>
    <t>See Risk disclosure report Crelan 2021, section 14.3</t>
  </si>
  <si>
    <t xml:space="preserve">For Crelan directors a cap of 20% is in place for a maximum amount of 50k.
The allocation of variable compensation is structured as follows:
- 50% of the variable compensation in cash, of which:
- 30% of the variable compensation is awarded immediately, including 7.5% in cash and 22.5% in the form of a payment into group insurance, and
- 20% of the variable compensation is deferred over 3 years, including 5% in cash and 15% in the form of a payment into group insurance;
- 50% of variable compensation in financial instruments, including:
- 30% of the variable compensation is awarded immediately, and
- 20% of the variable compensation is deferred over 3 years
For ABB at least 40% of the variable remuneration (up to 60% for the highest variable remuneration) is granted in the form of deferred variable remuneration, and at least 50% of the variable remuneration must be paid in “financial instruments”. 
</t>
  </si>
  <si>
    <t>For Crelan: For directors (N-1):
Cap 20%; max. 50k; never defferal
For the MB Management Function:
The allocation of variable compensation is structured as follows:
• 50% of the variable compensation in cash, of which:
o 30% of the variable compensation is awarded immediately, including 7.5% in cash and 22.5% in the form of a payment into group insurance, and
o 20% of the variable compensation is deferred over 3 years, including 5% in cash and 15% in the form of a payment into group insurance;
• 50% of variable compensation in financial instruments, including:
o 30% of the variable compensation is awarded immediately, and
o 20% of the variable compensation is deferred over 3 years.
In accordance with the BNB's advisory circular of 7 December 2021, this structure will not be applied if the annual variable remuneration is less than EUR 50,000. In this case, the variable remuneration is immediately allocated up to 25% in cash and 75% is paid in the form of a premium in a group insurance. Variable compensation is also subject to the clawback clause.
For ABB: at least 40% of the variable remuneration (up to 60% for the highest variable remuneration) is granted in the form of deferred variable remuneration, and at least 50% of the variable remuneration must be paid in “financial instruments”. 
This manner of remuneration, supported by employees’ long-term profit-sharing, allows a significant part of the variable remuneration to be deferred, all in accordance with the requirements of laws and national and international regulations, and the requirements of national and international regulators. 
Conditional cash
The 50% in “financial instruments” will be paid as “conditional cash”. 
 To ensure the differentiation with cash variable remuneration, the conditional cash is subject to a retention period and targets after the retention period set in relation to 
- Solvability (lower limit 2021: 10.75%), liquidity (lower limit 2021: 100%) &amp; leverage (lower limit 2021: 3% 
- A retention period of 1 year (as from grant/vesting) before the conditional cash payment will be effectively made. 
The BNB's current administrative circulars authorise an exception to this rule for members of the Identified Staff whose variable remuneration is lower than 75,000 euro.  This exception has been applied.
Variable pay above 200.000 euro will be deferred for 60%</t>
  </si>
  <si>
    <t>Not Applicable for Crelan Group.</t>
  </si>
  <si>
    <t>Crelan Group does not apply internal models to these exposures.</t>
  </si>
  <si>
    <t xml:space="preserve">Refer to section 5.5.5. of the 2021 Crelan Group Risk Disclosure report. </t>
  </si>
  <si>
    <t>Crelan Group doesn’t have a specific formal recruitment policy for the management body. In the current process, potential candidates are interviewed and screened by the nomination committee. In case of a positive advice of the nomination committee, the candidacy is submitted for approval to the board of directors and the fit &amp; proper file is introduced to the supervisory bodies.
The current (collective) competency matrix of the management body and board of directors is based on the NBB model.</t>
  </si>
  <si>
    <t>Crelan Group has at the end of 2021  €8.2 million ongoing loans under state guarantee. 
By the end of Q4 2021 6.82% of the loans under state guarantee were forborne and  €0.4 million became non-performing since Q2 2021.</t>
  </si>
  <si>
    <t>See 2021 Risk disclosure report of Crelan Group, section 2.2.</t>
  </si>
  <si>
    <t>See 2021 Risk disclosure report of Crelan Group, section 2.2.2.</t>
  </si>
  <si>
    <t>See 2021 Risk disclosure report of Crelan Group, section 2.2.4.</t>
  </si>
  <si>
    <t>In line with the ECB guidelines on internal capital adequacy assessment, Crelan Group assesses its adequacy of capital both from a normative (regulatory perspective) and an economic perspective. The normative perspective starts from the strategic and financial plan of the bank and translates the 3 year forecasts into regulatory indicators related to capital (capital ratios, leverage ratio, MREL). A risk assessment (based on the RAF of the bank) is performed on these forecasts to see if the capital strategy of the bank is met. From an economic point of view, Crelan Group applies internal methodologies to measure economic capital requirements. An internal capital is defined as well. A risk assessment is then performed to measure the economic capital adequacy. While this assessment only looks at capital in normal market conditions, Crelan Group also applies stress testing under the normative and economic perspective. Under the normative perspective, sensitivity analysis is performed on key risks for the bank. In addition, stress testing scenarios are developped by the bank and applied in the context of ICAAP. Next to this economic capital sensitivity analyses are performed as well.</t>
  </si>
  <si>
    <t>The board of directors of Crelan Group of 22/04/2021 approved the diversity policy in which targets were set out for the gender diversity – 25% of the under-represented gender - within the management committee (executive committee and direct reports, hereafter ‘Crelan Circle’) and the board of directors.
The management body is fully composed of male members. Regarding the management committee Crelan Group doesn’t set out fixed targets since appointments should be based on performance, competencies and potential. The management body has nevertheless the ambition to increase the number of female direct reports and to formulate ambition levels for female direct reports that are aligned with the specific environment, paired with a concrete action plan and timing.
A first target of 25% of the under-represented gender in the Crelan Circle has been achieved. After the integration of the AXA Bank Belgium teams 26% of the Crelan Circle members are belonging to the under-represented gender.
On the level of the board of directors, on January 1st 2022, 14% of the directors were belonging to the under-represented gender. After the statutory general assembly of April 2022, the target of 25% will be achieved since 3 directors whose mandate will expire by directors of the under-represented gender. Crelan Group will afterwards strive to achieve the target of 33% formulated by the supervisory bodies</t>
  </si>
  <si>
    <t>Crelan Group has a risk committee, which met 9 times in 2021.</t>
  </si>
  <si>
    <t xml:space="preserve">Information from risk goes from risk management via the Exco to the Risk Committee. Afterwards the Risk Committee gives an adice to the BoD where the final decision is taken. </t>
  </si>
  <si>
    <t>Upon demand from the relevant competent authority, the result of the institution's internal capital adequacy assessment process.</t>
  </si>
  <si>
    <t>As the scope of the accounting consolidation is the same as the scope of the regulatory consolidation, columns (a) and (b) have been merged. Hence, column (a) contains the figures as they can be found in the 2021 Annual Report of Crelan Group.</t>
  </si>
  <si>
    <t>Qualitative information on the main sources of differences between the accounting and regulatoy scope of consolidation are shown in template EU LI2. For a detailed description of the differences we refer to the 2021 Risk Disclosure of Crelan Group section 1.8.1.</t>
  </si>
  <si>
    <t>There is no impediment to the prompt transfer of own funds or to the repayment of liabilities within the Crelan Group.</t>
  </si>
  <si>
    <t>The regulatory requirement to report COREP &amp; FINREP figures for Crelan Sub-consolidated and ABB Consolidated are still valid as of Q4 2021.</t>
  </si>
  <si>
    <t>Aggregate amount by which the actual own funds are less than required in all subsidiaries that are not included in the consolidation: not applicable as all subsidiaries are included in the consolidation.</t>
  </si>
  <si>
    <t>For a detailed description of the processes we refer to the 2021 Risk Disclosure of Crelan Group section 4.1.</t>
  </si>
  <si>
    <t>Until December 2021, ABB and Crelan operated as two separate banks and has now engaged in a process to harmonize its policies and processes. 
Since the beginning of 2022, Crelan Group:
- Created the Balance Sheet Risk Committee that monitors interest rate, liquidity / funding / solvency and foreign exposure risks for the combined entity.
- Approved by RC/BoD in March 2022 of strategic key liquidity indicators and limits on strategic level (LCR, NSFR and ILS) for Crelan conso.
In the nex months, Crelan Group will:
-Further develop key functional liquidity indicators in the coming months.
-Establish a joint Liquidity Contingency Plan and Liquidity Risk Management framework.
Crelan group is planning to leverage ABB’s access to wholesale funding and experience with institutional markets in order to:diversify its funding sources, optimise its funding costs and comply with MREL.</t>
  </si>
  <si>
    <t>Liquidity risk is managed via the Balance Sheet Risk Commitee of Crelan Group.
Mission of the Balance Sheet Risk Committee:  
"Managing the bank’s exposure to interest rate, liquidity / funding / solvency and foreign exposure risks within all applicable regulatory limits and within the bank risk appetite framework defined by the Board of Directors.
Following up and creation of products in the scope of Balance sheet management. 
Managing the credit risk of financial counterparties of the bank and the investment portfolio"
The Capital and Funding Committee (CFC) is a sub committee of the Balance Sheet Risk Committee covering the matters concerning the capital of the bank, including prudential regulatory watch, follow up of the solvency ratios of the bank, anticipation and management of regulatory requirements.</t>
  </si>
  <si>
    <t>Liquidity risk management is centralised and managed via the Balance Sheet Risk Commitee of the Crelan Group (entities Crelan and ABB).
Europabank has a certain autonomy and manages its own liquidity position.
However Crelan Group has put in place a mechanism that allows for intra-group liquidity exchange in order to support the liquidity position of sub-entities within the group.
Also, a bi-weekly meeting is organized between the treasury departments of ABB and Crelan to monitor short-term liquidity at the group level, as well as determining the need for intra-group funding for one of the entities.</t>
  </si>
  <si>
    <t xml:space="preserve">Crelan Group has put in place robust systems for the follow up and reporting of the regulatory liquidity reporting such as LCR, NSFR and ALMM.
Until December 2021, ABB and Crelan operated as two separate banks and therefore have different internal liquiditity measures in place to monitor the group's liquidity position in the short and medium term. Crelan Group has given the highest attention to the harmonization of liquidity measures and systems. These measures are designed to  enable the bank to take mitigating actions in a timely manner to safeguard the liquidity position at all times.  </t>
  </si>
  <si>
    <t>Crelan Group's liquidity contingency plan which is momentaraly being drafted, will describe the hedging and mitigating actions of the liquidity risk. This plan will allow the bank to establish a special task force that, during systemic or idiosyncratic liquidity crises, must immediately intervene and take appropriate action. This will lead to a stronger awareness of liquidity risk at all management levels, as wel as a more rigorous follow-up of. Regular forward-looking projections of the main liquidity ratio's will support the active management of the liqudity risk within Crelan Group.</t>
  </si>
  <si>
    <t>The bank's contingency funding plan is part of the ILAAP process that currently is being prepared for Crelan Group. This will be delivered end of April 2022.</t>
  </si>
  <si>
    <t>For a declaration approved by the management body we refer to the Crelan Group Risk Disclosure Report of 2021 section 10.1.2 "Declaration on the adequacy of liquidity risk management arrangements (pursuant to Article 435 of the CRR)".</t>
  </si>
  <si>
    <t xml:space="preserve">The integration of Crelan and ABB into the Crelan Group structure has resulted in a suitable framework for liquidity risk which is based on both regulatory and internal liqudity indicators. In order to evaluate and manage its consolidated liquidity risk, it monitors two kinds of indicators :
1. Internal indicators : Internal Liquidity Stress indicator (ILS)
2. Regulatory indicators: LCR, NSFR and ALMM
All these indicators are underpinned by a common approach : guarantee that Crelan Group's liqudity buffer is sufficient to cope with a range of stress events. More specifically, the own Internal Liquidity Indicator has been designed to ensure that Crelan Group maintains an adequate liquidity cushion to be able to withstand combined idiosyncatic and market stresses oer a three-months time horizon.
The Crelan Group's liquidity risk statement can be consulted in the Crelan Group Risk Disclosure Report of 2021 section 10.1.3. </t>
  </si>
  <si>
    <t>Not applicable for Crelan Group.</t>
  </si>
  <si>
    <t>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Since this is the first time that the NP3 templates are filled in for the Crelan Group, no evolution of these contributors can be provided.</t>
  </si>
  <si>
    <t>This is the first time that the NP3 templates have to be filled in for Crelan Group, as such no explanation of the changes over time can be provided, since there is no historical data yet.</t>
  </si>
  <si>
    <t>The main reporting currency for Crelan Group is Euro. There are no significant positions in foreign currencies, therefore there is no currency mismatch in the LCR.</t>
  </si>
  <si>
    <t xml:space="preserve">The core of risk management within the group is the Risk Appetite Framework (RAF). This framework determines which risks and the amount of each risk the bank is willing to take. In addition, this RAF defines the set of policies, processes, limits, controls and systems that the bank puts in place to ensure that the risk profile is in line with the objective. In terms of credit risk, the RAF shows that the bank only invests in products that they fully understand and for which the bank has the necessary resources to properly manage these products. This is a first important element used in determining credit risk management policies and credit limits. In addition, Crelan Group attaches great importance to good diversification between and within the various portfolios. In this way the bank ensures that the impact of certain specific risks will be limited. The specific nominal limits also take into account the size and equity of the bank. Finally, the RAF has functional limits in terms of non-performing ratio and coverage ratio. </t>
  </si>
  <si>
    <t xml:space="preserve">Due to the takeover of ABB by Crelan the governance of the bank is evolving, in the course of the first trimester of 2022 important steps were taken in harmonizing this governance. 
The governance of the banks credit risk management can be found in section 5.1.1. of Crelan Group 2021 Risk Disclosure Report.
</t>
  </si>
  <si>
    <t xml:space="preserve">The overall risk management consists of 3 lines of defence: 
Business is the first line of defence. They are in the frontline and are firstly responsible to acknowledge and manage risks. They are responsible for the daily monitoring, management and control of risks. 
The Risk Management, Compliance and Security are the second line of defence (LoD). The mission of the Risk department is to identify, assess and control risk as to maximize the realization of business opportunities and minimize potential losses. This is achieved on an independent basis and in cooperation with different management bodies and committees. 
The Audit department acts as third LoD. It ensures the efficient and accurate transfer of information on risk monitoring and reporting from the first and the second line of defence to the Board of Directors.
The same principles are followed at the level of the follow-up of credit risk: the first line consists in this case out of the credit department that puts in place processes and policies to manage the credit risk. The second line teams (mostly risk management) will support and challenge them in relation to the processes, controls and policies that were developed. The 3th line will control both first and second line via punctual audits in relation to the credit activity. The compliance team will be involved in case of specific questions for the credit activity in relation to fraud or anti money laundering (AML). </t>
  </si>
  <si>
    <t>See sections 5.3.1.  and 5.3.3.3. of Crelan Group's 2021 Risk Disclosure Report.</t>
  </si>
  <si>
    <t>Exposures in stage 1 and 2 (not impaired) are covered by a general provision based on one year and lifte time expected losses that are calculated with PD/EAD/LGD parameters compliant with IFRS9.
Specific credit risk adjustments are applied to the loans in stage 3 (impaired) individually assessed based on the forced value of the collaterals (after haircuts) and taking into account the time to value and the probability to come back to performing classification (cure rate). Refer to the full 2021 Crelan Group Pillar III report.</t>
  </si>
  <si>
    <t xml:space="preserve">A description of the core the policies and processes for on- and off-balance sheet netting and an indication of the extent to which institutions make use of balance sheet netting are covered in section 6.4.1. of the 2021 Crelan Group Risk Disclosure report.
</t>
  </si>
  <si>
    <t>Section 6.4.2. of the 2021 Crelan Group Risk Disclosure report covers the core features of policies and processes for eligible collateral evaluation and management eligible collateral evaluation and management.</t>
  </si>
  <si>
    <t>A description of the main types of collateral taken by the institution to mitigate credit risk can be found in section 6.4.2. of the 2021 Crelan Group Risk Disclosure report.</t>
  </si>
  <si>
    <t xml:space="preserve">Information about market or credit risk concentrations within the credit mitigation taken is discussed in section 6.4.2. of 2021 Crelan Group's Risk Disclosure report.
</t>
  </si>
  <si>
    <t xml:space="preserve">
See Section 7 of the 2021 Crelan Group Risk Disclosure.</t>
  </si>
  <si>
    <t>The competent authority's permission of the approach or approved transition is covered in section 5.5.1. of the 2021 Crelan Group's Risk Disclosure report.</t>
  </si>
  <si>
    <t xml:space="preserve">The control mechanisms for rating systems at the different stages of model development, controls and changes of Crelan Group are discussed in section 5.5. of the 2021 Crelan Group Risk Disclosure report.
</t>
  </si>
  <si>
    <t>See section 6.3. of the Crelan Group 2021 Risk Disclosure for more information.</t>
  </si>
  <si>
    <t>See section 6.4. of the Crelan Group 2021 Risk Disclosure for more information.</t>
  </si>
  <si>
    <t>See section 6.4.5. of the Crelan Group 2021 Risk Disclosure for more information.</t>
  </si>
  <si>
    <t>See section 6.4.2. of the Crelan Group 2021 Risk Disclosure for more information.</t>
  </si>
  <si>
    <t>In terms of setup, the first-loss tranche was structured to mitigate the expected credit losses on the underlying portfolio. Then, the 1st losses and the mezzanine tranches were defined to absorb any unexpected credit losses, thereby protecting the senior tranche. AXA Bank Belgium has retained the Senior and First-Loss tranches and transferred the risk associated to the mezzanine tranches to external parties. AXA Bank Belgium has also retained a 5% vertical interest in the entire structure (across all tranches - vertical slicing). Furthermore, additional structural features were included in the transaction to help mitigate the credit risk of the underlying mortgages and to obtain better rating for the CLN’s , like the tranche amortisation mechanism (including performance triggers). and the definition of credit events. 
The “synthetic” nature of the securitisation relates to the fact that the risk was not transferred through the outright sale of the underlying assets, but rather by the means of funded credit protection contracts used to absorb the credit losses associated to the mezzanine tranches. In this sense, the loans have remained on the bank’s balance sheet, but the risk associated to the mezzanine tranches of the securitised loan portfolio has been transferred via the funded credit protection.
For a detailed description of the securitisation process we refer to chatper 8 of the 2021 Crelan Group Risk Disclosure.</t>
  </si>
  <si>
    <t>As stated above the purpose of the transaction was to generate RWA reduction. As per Basel’s securitisation framework only the retained Senior and First-Loss tranches are subject to a capital charge for AXA Bank Belgium, as the mezzanine tranches are presently covered via funded credit protection. The Senior tranche RWA was measured according to the SEC-IRBA, as all underlying exposures are IRB exposures. The RWA of the retained senior tranche amounts to €78 million at the end of 2021. Adjustments are made for maturity mismatches between the credit protection and the underlying exposures, and the Senior tranche risk weight is capped at the weighted-average risk weight that would be applicable to the underlying exposures had they not been securitised. The final risk weight of the senior tranche equals 15% which corresponds with the risk weight floor applicable under the securitisation framework. 
As a result of the proceeds from the CLNs which are deposited with an external bank unilateral credit risk is generated towards this deposit bank (BNYM). The RWA attributable to the deposit account (risk weighted at 20%) amounts to €10 million. 
On 31 December 2021 the securitisation of the underlying mortgage portfolio has led to an RWA relief amount of €177 million which is the result of the following drivers: the decreasing RWA of the underlying exposures, the RWA for the senior tranche and the RWA for the credit risk on BNYM. 
The combined effect of the RWA relief and the capital deduction has led to an increase of Crelan Group’s capital ratios with 21 bps end December 2021.  
Templates SEC1, SEC3 and SEC5 in annex cover information on the securitisation exposures in the non-trading book and the associated regulatory capital requirements.</t>
  </si>
  <si>
    <t>See chapter 8 of Crelan Group's 2021 Risk disclosure report.</t>
  </si>
  <si>
    <t>At the end of December 2021, Crelan group acquired AXA Bank Belgium (ABB), before ABB and Crelan operated as two separate banks (only ABB has a trading portfolio).
Crelan group manages its trading room activities from its head office. Its subsidiaries are not allowed to take market risk exposures.
More details on market risk management and governance can be found in section 9.2.2. of the 2021 Crelan Group's Risk disclosure report.</t>
  </si>
  <si>
    <t>At the end of December 2021, Crelan group acquired AXA Bank Belgium (ABB), before ABB and Crelan operated as two separate banks (only ABB has a trading portfolio).
Crelan group manages its trading room activities from its head office. Its subsidiaries are not allowed to take market risk exposures.
More details on market risk management and governance and the exposures to market risk can be found in section 9.2.2. and 9.2.3. of the 2021 Crelan Group's Risk disclosure report.</t>
  </si>
  <si>
    <t>At the end of December 2021, Crelan Group acquired AXA Bank Belgium (ABB), before ABB and Crelan operated as two separate banks (only ABB has a trading portfolio).
The trading book includes all financial instruments that are used in the context of specific trading activities. Crelan Group does not carry out any trading activities for its own account. 
The market risk in Crelan Group's trading book is the risk of loss arising from adverse movements in interest rates, market prices or exchange rate fluctuations of the trading book.
Description of trading activities: the dealing desks serve internal or external clients. None of the activities these dealing desks conduct is intended to profit, from short term movement in the markets or from bid-offer spreads. 
Crelan Group has the following dealing desks: intermediation activities EMTN/Performance swaps: Previously, Crelan Group, issued EMTNs for its own retail clients but also for retail clients of some AXA Group entities (e.g. AXA Belgium). Intermediation activities fully hedged these EMTNs’ payoffs in the market via performance swaps. However, some residual positions can come to exist after the issuance, during the lifetime of these EMTNs. This occurs when clients sell their EMTNs back to Crelan Group before its maturity. Positions bought back from clients are unwound in the market when the total open position per strategy reaches a tradable amount. Besides its own EMTN's, Crelan Group  is offering also externally issued EMTNs to its retail clients.
Intermediation activities derivatives: the Intermediation desk Interest rates &amp; Equity Derivatives activity has ceased to exist as from December 2020. Only a few legacy IRS remained during a part of 2021 and have been completely unwound in 2021.
Eurobond sale desk: make primary and secondary Eurobonds emissions available to retail customers via their home banking.
Policies for hedging and risk mitigation techniques
The trading book is subject to materiality thresholds that have been introduced by the National Bank of Belgium (NBB) in 2015 in the framework of the new Belgian bank legislation. The ‘Non Risk-Based Ratio’ for Crelan Group, which is based purely on volume, is well below the threshold defined by the NBB. The ‘Risk-Based Ratio’, which reflects the underlying risks, is also remarkably lower for Crelan Group than the regulatory threshold. This can be explained by the limited market risk strategy for its trading book resulting in low Market Risk Weighted Assets.
Furthermore, Crelan Group's risk limit framework ensures that the VaR with a 99% confidence level and a holding period of 1 day does not exceed 0.25% of T1 capital as requested as well by the Belgian banking law.</t>
  </si>
  <si>
    <t>Not Applicable for Crelan Group, Crelan Group makes use of TSA.</t>
  </si>
  <si>
    <t>Policies &amp; procedures Crelan: Set of Standards
Policies &amp; procedures AXA Bank: ORM charter, Loss Data Procedure, 
Activities: follow up LDC, Post Mortem Analysis for material LDC, Risk identification excercice, Risk Indicator follow up and reporting, 2nd line testing, action plan follow up
Governance: ARC, Risk Committee
Organisation: ORM reports to Risk Manager / CRO and  ORM works with stewards/correspondents/risk owners in 1st line.</t>
  </si>
  <si>
    <t>Crelan Group uses The Standardised Approach for calculating capital requirements for operational risk. 
The calculation of the Relevant indicator (RI) is based on Finrep postings of the last 3 years. The Finrep regkey is used to identify the records that are part of the RI. Each posting requires the attribution of a “bank category”. This is a code that allows to identify the origin of the posting in a very detailed way (e.g. mortgages, FX swap…). This code also differentiates between Retail and Non-retail activities and also between trading and non-trading activities. 
A table was created to map these bank categories to the different business lines. The list of activities of each business line - described in table 2 of article 317 of the CRR – was used to make the allocation. Each bank category is mapped to one business line. 
The RI is calculated by business line, and multiplied with the relevant Beta-factor. Summing up this RI's defines the OFR.
At Crelan conso level the result of Crelan solo and ABB conso are agregated.</t>
  </si>
  <si>
    <t>Crelan: Remuneration Committee - The Remuneration Committee is made up of Jan Annaert (Chairman), Eric Hermann (independent director), Luc Versele (Non-executive) and Jean-Pierre Dubois (Non-executive).
ABB: Remuneration Committee - The Remuneration Committee is made up of Jef Van In (Chairman BoD AXA BANK Belgium), Michael Jonker (independent director) and Benoît Claveranne (until 18.11.2021). The Remuneration Committee was held 3 times in 2021.</t>
  </si>
  <si>
    <t>Loyens &amp; Loeff - legal check Remuneration Policy Identified Staff, only in the preparatory phase, as an advisory role to the HR dept. commissioned by ABB.</t>
  </si>
  <si>
    <t>See section 14.1. of Crelan Group's 2021 Risk disclosure report.</t>
  </si>
  <si>
    <t xml:space="preserve">For ABB a yearly Review by the  Remuneration Committee and the BoD is foreseen and executed. Change in 2021 policy: update of the 2021 conditions for the conditional cash plan (financial Instrument) were added, as yearly foreseen. </t>
  </si>
  <si>
    <t>A minimum guarantee ('floor') of variable remuneration is excluded in principle for both Crelan and AXA. The only exception on this rule is with the first year of entry into service, provided that it is compatible with the long-term interests of the bank.
Any severance package must be in line with the performance achieved by the employee.</t>
  </si>
  <si>
    <t>See section 14.3. of Crelan Group's 2021 Risk disclosure report.</t>
  </si>
  <si>
    <t>The remuneration policy for both Crelan and ABB are structured in such a way that the total remuneration package is divided in a balanced way between the fixed component and the variable component.</t>
  </si>
  <si>
    <t>See for ABB the 2021 Management Report.</t>
  </si>
  <si>
    <t>Crelan Group has around €42 billion unencumbered assets of which €864 million debt securities available to use as collateral and that can be easily encumbered. The biggest part unencumbered assets are 
mortgages (€30 billion), which could be encumbered if needed (new RMBS, new covered bonds, ...). Crelan Group has also a large unencumbered amount (€4.8 billion) of loans on demand 
(ECB deposit, cash, ...).  Only a small part (€935 million) of assets is not available for encumbrance: tangible assets, goodwill, tax assets, accounting specific amounts (e.g. fair value of the hedged
items for interest rate risk).
Crelan Grouprelies on 6 sources of encumbrance:
- ECB funding: a combination of TLTRO and PELTRO with as collateral a portfolio of government bonds, European bonds and retained covered bonds of ABB.
- Derivatives: collateral posted in cash.
- Covered bonds issued by SCF and sold to the market: the underlying assets are mortgages and cash (overcollateralisation 120 %).
- Secured securitisation: cash hold by ABB that securised the sold CLNs is considered as encumbered.
- collateral for VISA, Mastercard, Tax.
- collateral swaps: the collateral given in collateral swaps is considered as encumbered, the collateral received can be found in AE2 report.</t>
  </si>
  <si>
    <t>Interest rate risk in the banking book is defined as the risk to both the net interest income and the economic value of an institution arising from adverse movements in interest rates that affect interest rate sensitive instruments. It includes gap risk, basis risk and option risk.
Gap risk stems from repricing or maturity mismatches between different categories of assets and liabilities. Typically, Crelan Group's assets have a longer duration than its liabilities.
The main sources of option risk are cap risk in variable rate mortgages, prepayments of retail loans and the pricing of non maturing deposits.
Basis risk also mainly stems from variable rate mortgages, as repricing of these products is linked to the evolution of OLO bond rates.</t>
  </si>
  <si>
    <t>IRRBB is extensively covered in Crelan Group's risk appetite framework. Operational limits are in place for all subtypes of IRRBB. The sensivitiy of NII is used as one of the elements to define strategic risk appetite statements on capital and earnings. On top of that, a dedicated functional risk appetite statement sets a limit on NII sensitivity.
IRRBB measures (both internal and regulatory) are compared with their limits in an IRRBB dashboard which is discussed at the Balance Sheet Risk Committee on a monthly basis.</t>
  </si>
  <si>
    <t>Crelan Group calculates and reports the following measures on a consolidated basis:
- internal maturity and repricing gaps
- internal EVE sensitivity
- internal NII sensitivity
- dedicated measures for cap risk, OLO basis risk and Euribor basis risk
- regulatory EVE and NII sensitivities
Internal indicators are calculated on a monthly basis.</t>
  </si>
  <si>
    <t>On top of the 6 EBA shocks, Crelan Group uses +100bps and -100bps shocks to estimate changes in EVE and NII.</t>
  </si>
  <si>
    <t>To keep the overall interest rate risk position (of assets + liabilities) within the internal and regulatory limits, Crelan Group is actively managing a portfolio of interest rate swaps within its banking book activities. Production of retail assets (including pipeline) and liabilities is hedged to keep exposure levels within the desired range. The swaps are included in a macro hedge accounting model.
Cap risk embedded in variable rate mortgages is hedged with market caps and swaptions. These derivatives are also included in a macro hedge accounting model.
OLO basis risk embedded in variable rate mortgage loans is hedged via the maintenance of an OLO portfolio: declining OLO spreads generating lower revenues on mortgage loans are then compensated by capital gains on OLOs.</t>
  </si>
  <si>
    <t>Disclosure of qualitative information</t>
  </si>
  <si>
    <t>The number of directorships held by members of the management body:
Philippe Voisin (CEO): Executive director Crelan &amp; AXA Bank Belgium, Non-executive director Crelan Fund and Non-executive director Febelfin asbl.
Joris Cnockaert (CCO): Executive director Crelan &amp; AXA Bank Belgium, Chairman Board of Directors Europabank nv, Non-executive director Crelan Fund and Non-executive director Crelan Invest.
Pieter Desmedt (CRO): Executive director Crelan &amp; AXA Bank Belgium, Non-executive director Bachelier, Non-executive director Beran and Chairman Board of Directors Chirojeugd Vlaanderen vzw &amp; Chirojeugd vzw.
Jeroen Ghysel (CIO): Executive director Crelan &amp; AXA Bank Belgium and Non-executive director Bancontact Payconiq company.
Jean-Paul Grégoire (COO &amp; CHRO): Executive director Crelan &amp; AXA Bank Belgium, Non-executive director Europabank nv and Non-executive director Jofico CV
Emmanuel Vercoustre (CFO): Executive director Crelan &amp; AXA Bank Belgium, Chairman Board of Directors AXA Europe SCF and Non-executive director AXA Banque France.</t>
  </si>
  <si>
    <t>Qualitative or quantitative information</t>
  </si>
  <si>
    <t>As a result of the temporary relief measure introduced by the supervisory in September 2020, Crelan Group currently excludes the Central bank exposures from the total leverage exposure. 
The temporary measure was introduced in order to reinforce the effectiveness of the monetary policy measures implemented in the exceptional context of the Covid-19 pandemic and to support credit institutions in financing the real economy. 
This temporary relief measure will expire as of April 2022. Without this Central Bank exemption Crelan Group’s leverage ratio will decrease to a level of 3.77% on a consolidated level which is still above the level defined in the institution’s Risk Appetite Framework.</t>
  </si>
  <si>
    <t>Description of the factors that had an impact on the 
leverage Ratio during the period to which the disclosed leverage Ratio refers</t>
  </si>
  <si>
    <r>
      <t>·</t>
    </r>
    <r>
      <rPr>
        <b/>
        <sz val="7"/>
        <rFont val="Calibri"/>
        <family val="2"/>
        <scheme val="minor"/>
      </rPr>
      <t xml:space="preserve">         </t>
    </r>
    <r>
      <rPr>
        <b/>
        <sz val="12"/>
        <rFont val="Calibri"/>
        <family val="2"/>
        <scheme val="minor"/>
      </rPr>
      <t>Concentration limits on collateral pools and sources of funding (both products and counterparties)</t>
    </r>
  </si>
  <si>
    <r>
      <t>·</t>
    </r>
    <r>
      <rPr>
        <b/>
        <sz val="7"/>
        <rFont val="Calibri"/>
        <family val="2"/>
        <scheme val="minor"/>
      </rPr>
      <t xml:space="preserve">         </t>
    </r>
    <r>
      <rPr>
        <b/>
        <sz val="12"/>
        <rFont val="Calibri"/>
        <family val="2"/>
        <scheme val="minor"/>
      </rPr>
      <t>Customised measurement tools or metrics that assess the structure of the bank’s balance sheet or that project cash flows and future liquidity positions, taking into account off-balance sheet risks which are specific to that bank</t>
    </r>
  </si>
  <si>
    <r>
      <t>·</t>
    </r>
    <r>
      <rPr>
        <b/>
        <sz val="7"/>
        <rFont val="Calibri"/>
        <family val="2"/>
        <scheme val="minor"/>
      </rPr>
      <t xml:space="preserve">         </t>
    </r>
    <r>
      <rPr>
        <b/>
        <sz val="12"/>
        <rFont val="Calibri"/>
        <family val="2"/>
        <scheme val="minor"/>
      </rPr>
      <t>Liquidity exposures and funding needs at the level of individual legal entities, foreign branches and subsidiaries, taking into account legal, regulatory and operational limitations on the transferability of liquidity</t>
    </r>
  </si>
  <si>
    <r>
      <t>·</t>
    </r>
    <r>
      <rPr>
        <b/>
        <sz val="7"/>
        <rFont val="Calibri"/>
        <family val="2"/>
        <scheme val="minor"/>
      </rPr>
      <t xml:space="preserve">         </t>
    </r>
    <r>
      <rPr>
        <b/>
        <sz val="12"/>
        <rFont val="Calibri"/>
        <family val="2"/>
        <scheme val="minor"/>
      </rPr>
      <t>Balance sheet and off-balance sheet items broken down into maturity buckets and the resultant liquidity gaps</t>
    </r>
  </si>
  <si>
    <t>(Difference between total weighted inflows and total weighted outflows arising from 
transactions in third countries where there are transfer restrictions or which are denominated in non-convertible currencies)</t>
  </si>
  <si>
    <t xml:space="preserve">Qualitative information </t>
  </si>
  <si>
    <t xml:space="preserve">
Article 452 (e) CRR
</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</si>
  <si>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</si>
  <si>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</si>
  <si>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</si>
  <si>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</si>
  <si>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</si>
  <si>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</si>
  <si>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</si>
  <si>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</si>
  <si>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</si>
  <si>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</si>
  <si>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</si>
  <si>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</si>
  <si>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</si>
  <si>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r>
      <rPr>
        <b/>
        <sz val="10"/>
        <rFont val="Calibri"/>
        <family val="2"/>
        <scheme val="minor"/>
      </rPr>
      <t>Article 439 (a) CRR</t>
    </r>
    <r>
      <rPr>
        <sz val="10"/>
        <rFont val="Calibri"/>
        <family val="2"/>
        <scheme val="minor"/>
      </rPr>
      <t xml:space="preserve">
</t>
    </r>
  </si>
  <si>
    <r>
      <rPr>
        <b/>
        <sz val="10"/>
        <color theme="1"/>
        <rFont val="Calibri"/>
        <family val="2"/>
        <scheme val="minor"/>
      </rPr>
      <t>Article 439 (b) CRR</t>
    </r>
    <r>
      <rPr>
        <sz val="10"/>
        <color theme="1"/>
        <rFont val="Calibri"/>
        <family val="2"/>
        <scheme val="minor"/>
      </rPr>
      <t xml:space="preserve">
</t>
    </r>
  </si>
  <si>
    <t xml:space="preserve">Article 439 (c) CRR
</t>
  </si>
  <si>
    <t xml:space="preserve">Article 431 (3) and (4) CRR
</t>
  </si>
  <si>
    <t xml:space="preserve">Article 439 (d) CRR
</t>
  </si>
  <si>
    <r>
      <t xml:space="preserve">Points (a) and (d) of Article 435 (1) CRR
</t>
    </r>
    <r>
      <rPr>
        <sz val="10"/>
        <color theme="1"/>
        <rFont val="Calibri"/>
        <family val="2"/>
        <scheme val="minor"/>
      </rPr>
      <t xml:space="preserve">
</t>
    </r>
  </si>
  <si>
    <r>
      <t xml:space="preserve">Point (b) of Article 435 (1) CRR
</t>
    </r>
    <r>
      <rPr>
        <sz val="11"/>
        <color theme="1"/>
        <rFont val="Calibri"/>
        <family val="2"/>
        <scheme val="minor"/>
      </rPr>
      <t xml:space="preserve">
</t>
    </r>
    <r>
      <rPr>
        <b/>
        <sz val="11"/>
        <color theme="1"/>
        <rFont val="Calibri"/>
        <family val="2"/>
        <scheme val="minor"/>
      </rPr>
      <t xml:space="preserve">
</t>
    </r>
  </si>
  <si>
    <t>Point (c ) of Article 435 (1)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</si>
</sst>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43" formatCode="_-* #,##0.00_-;\-* #,##0.00_-;_-* &quot;-&quot;??_-;_-@_-"/>
    <numFmt numFmtId="164" formatCode="0.0000%"/>
    <numFmt numFmtId="165" formatCode="_-* #,##0\ &quot;€&quot;_-;\-* #,##0\ &quot;€&quot;_-;_-* &quot;-&quot;??\ &quot;€&quot;_-;_-@_-"/>
    <numFmt numFmtId="166" formatCode="_-* #,##0_-;\-* #,##0_-;_-* &quot;-&quot;??_-;_-@_-"/>
  </numFmts>
  <fonts count="86">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b/>
      <sz val="20"/>
      <name val="Arial"/>
      <family val="2"/>
    </font>
    <font>
      <sz val="10"/>
      <name val="Arial"/>
      <family val="2"/>
    </font>
    <font>
      <b/>
      <sz val="12"/>
      <name val="Arial"/>
      <family val="2"/>
    </font>
    <font>
      <b/>
      <sz val="14"/>
      <name val="Calibri"/>
      <family val="2"/>
      <scheme val="minor"/>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trike/>
      <sz val="11"/>
      <name val="Calibri"/>
      <family val="2"/>
      <scheme val="minor"/>
    </font>
    <font>
      <sz val="10"/>
      <name val="Calibri"/>
      <family val="2"/>
      <scheme val="minor"/>
    </font>
    <font>
      <b/>
      <sz val="12"/>
      <name val="Calibri"/>
      <family val="2"/>
      <scheme val="minor"/>
    </font>
    <font>
      <b/>
      <sz val="10"/>
      <name val="Calibri"/>
      <family val="2"/>
      <scheme val="minor"/>
    </font>
    <font>
      <sz val="12"/>
      <color theme="1"/>
      <name val="Calibri"/>
      <family val="2"/>
      <scheme val="minor"/>
    </font>
    <font>
      <sz val="11"/>
      <color rgb="FF00B0F0"/>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6"/>
      <color theme="1"/>
      <name val="Calibri"/>
      <family val="2"/>
      <scheme val="minor"/>
    </font>
    <font>
      <b/>
      <i/>
      <sz val="11"/>
      <color theme="1"/>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sz val="10"/>
      <color rgb="FF00B0F0"/>
      <name val="Calibri"/>
      <family val="2"/>
      <scheme val="minor"/>
    </font>
    <font>
      <b/>
      <sz val="20"/>
      <name val="Calibri"/>
      <family val="2"/>
      <scheme val="minor"/>
    </font>
    <font>
      <b/>
      <sz val="9"/>
      <color rgb="FF000000"/>
      <name val="Calibri"/>
      <family val="2"/>
      <scheme val="minor"/>
    </font>
    <font>
      <i/>
      <sz val="9"/>
      <color theme="1"/>
      <name val="Calibri"/>
      <family val="2"/>
      <scheme val="minor"/>
    </font>
    <font>
      <u/>
      <sz val="11"/>
      <name val="Calibri"/>
      <family val="2"/>
      <scheme val="minor"/>
    </font>
    <font>
      <i/>
      <u/>
      <sz val="11"/>
      <name val="Calibri"/>
      <family val="2"/>
      <scheme val="minor"/>
    </font>
    <font>
      <sz val="11"/>
      <color indexed="10"/>
      <name val="Calibri"/>
      <family val="2"/>
      <scheme val="minor"/>
    </font>
    <font>
      <sz val="11"/>
      <color indexed="8"/>
      <name val="Calibri"/>
      <family val="2"/>
      <scheme val="minor"/>
    </font>
    <font>
      <sz val="11"/>
      <color rgb="FF00B050"/>
      <name val="Calibri"/>
      <family val="2"/>
      <scheme val="minor"/>
    </font>
    <font>
      <sz val="8"/>
      <color indexed="8"/>
      <name val="Calibri"/>
      <family val="2"/>
      <scheme val="minor"/>
    </font>
    <font>
      <u/>
      <sz val="11"/>
      <color theme="10"/>
      <name val="Calibri"/>
      <family val="2"/>
      <scheme val="minor"/>
    </font>
    <font>
      <sz val="10"/>
      <color indexed="8"/>
      <name val="Helvetica Neue"/>
    </font>
    <font>
      <b/>
      <sz val="8"/>
      <name val="Calibri"/>
      <family val="2"/>
      <scheme val="minor"/>
    </font>
    <font>
      <i/>
      <sz val="8"/>
      <name val="Calibri"/>
      <family val="2"/>
      <scheme val="minor"/>
    </font>
    <font>
      <b/>
      <sz val="8.5"/>
      <name val="Calibri"/>
      <family val="2"/>
      <scheme val="minor"/>
    </font>
    <font>
      <sz val="8.5"/>
      <name val="Calibri"/>
      <family val="2"/>
      <scheme val="minor"/>
    </font>
    <font>
      <i/>
      <sz val="8.5"/>
      <name val="Calibri"/>
      <family val="2"/>
      <scheme val="minor"/>
    </font>
    <font>
      <i/>
      <sz val="8.5"/>
      <color rgb="FFFF0000"/>
      <name val="Calibri"/>
      <family val="2"/>
      <scheme val="minor"/>
    </font>
    <font>
      <b/>
      <i/>
      <sz val="8.5"/>
      <color theme="1"/>
      <name val="Calibri"/>
      <family val="2"/>
      <scheme val="minor"/>
    </font>
    <font>
      <b/>
      <sz val="8.5"/>
      <color rgb="FF000000"/>
      <name val="Calibri"/>
      <family val="2"/>
      <scheme val="minor"/>
    </font>
    <font>
      <b/>
      <u/>
      <sz val="8"/>
      <color indexed="8"/>
      <name val="Calibri"/>
      <family val="2"/>
      <scheme val="minor"/>
    </font>
    <font>
      <vertAlign val="superscript"/>
      <sz val="8"/>
      <name val="Calibri"/>
      <family val="2"/>
      <scheme val="minor"/>
    </font>
    <font>
      <i/>
      <sz val="8.5"/>
      <color theme="1"/>
      <name val="Calibri"/>
      <family val="2"/>
      <scheme val="minor"/>
    </font>
    <font>
      <sz val="11"/>
      <name val="Calibri "/>
    </font>
    <font>
      <sz val="11"/>
      <color theme="1"/>
      <name val="Calibri"/>
      <family val="2"/>
    </font>
    <font>
      <sz val="11"/>
      <name val="Calibri"/>
      <family val="2"/>
    </font>
    <font>
      <b/>
      <sz val="18"/>
      <color theme="0"/>
      <name val="Calibri"/>
      <family val="2"/>
      <scheme val="minor"/>
    </font>
    <font>
      <b/>
      <sz val="7"/>
      <name val="Calibri"/>
      <family val="2"/>
      <scheme val="minor"/>
    </font>
    <font>
      <b/>
      <strike/>
      <sz val="11"/>
      <name val="Calibri"/>
      <family val="2"/>
      <scheme val="minor"/>
    </font>
    <font>
      <b/>
      <i/>
      <sz val="8"/>
      <name val="Calibri"/>
      <family val="2"/>
      <scheme val="minor"/>
    </font>
    <font>
      <b/>
      <sz val="8"/>
      <color indexed="8"/>
      <name val="Calibri"/>
      <family val="2"/>
      <scheme val="minor"/>
    </font>
    <font>
      <b/>
      <u/>
      <sz val="8"/>
      <name val="Calibri"/>
      <family val="2"/>
      <scheme val="minor"/>
    </font>
  </fonts>
  <fills count="17">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3F9FF"/>
        <bgColor indexed="64"/>
      </patternFill>
    </fill>
    <fill>
      <patternFill patternType="solid">
        <fgColor theme="0" tint="-0.249977111117893"/>
        <bgColor indexed="64"/>
      </patternFill>
    </fill>
    <fill>
      <patternFill patternType="solid">
        <fgColor rgb="FFD9D9D9"/>
        <bgColor rgb="FF000000"/>
      </patternFill>
    </fill>
    <fill>
      <patternFill patternType="lightUp">
        <fgColor auto="1"/>
        <bgColor rgb="FFFFFFFF"/>
      </patternFill>
    </fill>
    <fill>
      <patternFill patternType="solid">
        <fgColor rgb="FF00613F"/>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0">
    <xf numFmtId="0" fontId="0" fillId="0" borderId="0"/>
    <xf numFmtId="9" fontId="4" fillId="0" borderId="0" applyFont="0" applyFill="0" applyBorder="0" applyAlignment="0" applyProtection="0"/>
    <xf numFmtId="0" fontId="10" fillId="7"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8" borderId="13" applyFont="0">
      <alignment horizontal="right" vertical="center"/>
      <protection locked="0"/>
    </xf>
    <xf numFmtId="0" fontId="20" fillId="7" borderId="2" applyFont="0" applyBorder="0">
      <alignment horizontal="center" wrapText="1"/>
    </xf>
    <xf numFmtId="0" fontId="11" fillId="0" borderId="0"/>
    <xf numFmtId="0" fontId="11" fillId="0" borderId="0"/>
    <xf numFmtId="0" fontId="11" fillId="0" borderId="0"/>
    <xf numFmtId="0" fontId="48" fillId="0" borderId="0"/>
    <xf numFmtId="0" fontId="55" fillId="5" borderId="13">
      <alignment horizontal="center" vertical="center"/>
    </xf>
    <xf numFmtId="0" fontId="64" fillId="0" borderId="0" applyNumberFormat="0" applyFill="0" applyBorder="0" applyAlignment="0" applyProtection="0"/>
    <xf numFmtId="43" fontId="4" fillId="0" borderId="0" applyFont="0" applyFill="0" applyBorder="0" applyAlignment="0" applyProtection="0"/>
    <xf numFmtId="0" fontId="65" fillId="0" borderId="0" applyNumberFormat="0" applyFill="0" applyBorder="0" applyProtection="0">
      <alignment vertical="top" wrapText="1"/>
    </xf>
    <xf numFmtId="0" fontId="4" fillId="0" borderId="0"/>
    <xf numFmtId="0" fontId="11" fillId="0" borderId="0"/>
    <xf numFmtId="0" fontId="11" fillId="0" borderId="0"/>
    <xf numFmtId="44" fontId="4" fillId="0" borderId="0" applyFont="0" applyFill="0" applyBorder="0" applyAlignment="0" applyProtection="0"/>
  </cellStyleXfs>
  <cellXfs count="744">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2" fillId="0" borderId="13" xfId="0" applyFont="1" applyBorder="1" applyAlignment="1">
      <alignment vertical="center" wrapText="1"/>
    </xf>
    <xf numFmtId="0" fontId="5" fillId="0" borderId="0" xfId="0" applyFont="1"/>
    <xf numFmtId="3" fontId="2" fillId="0" borderId="13" xfId="6" applyFont="1" applyFill="1" applyAlignment="1">
      <alignment horizontal="left" vertical="center" wrapText="1"/>
      <protection locked="0"/>
    </xf>
    <xf numFmtId="0" fontId="13" fillId="0" borderId="0" xfId="0" applyFont="1" applyAlignment="1">
      <alignment vertical="center"/>
    </xf>
    <xf numFmtId="0" fontId="14" fillId="0" borderId="0" xfId="0" applyFont="1"/>
    <xf numFmtId="0" fontId="2" fillId="0" borderId="0" xfId="0" applyFont="1"/>
    <xf numFmtId="0" fontId="19" fillId="0" borderId="0" xfId="0" applyFont="1"/>
    <xf numFmtId="0" fontId="16" fillId="0" borderId="0" xfId="4" applyFont="1" applyFill="1" applyBorder="1" applyAlignment="1">
      <alignment vertical="center"/>
    </xf>
    <xf numFmtId="0" fontId="2" fillId="0" borderId="0" xfId="5" applyFont="1">
      <alignment vertical="center"/>
    </xf>
    <xf numFmtId="0" fontId="2" fillId="0" borderId="0" xfId="3" applyFont="1">
      <alignment vertical="center"/>
    </xf>
    <xf numFmtId="0" fontId="2" fillId="0" borderId="0" xfId="3" quotePrefix="1" applyFont="1" applyAlignment="1">
      <alignment horizontal="right" vertical="center"/>
    </xf>
    <xf numFmtId="0" fontId="2" fillId="0" borderId="0" xfId="3" applyFont="1" applyAlignment="1">
      <alignment horizontal="left" vertical="center" wrapText="1" indent="1"/>
    </xf>
    <xf numFmtId="0" fontId="2" fillId="0" borderId="0" xfId="5" applyFont="1" applyAlignment="1">
      <alignment horizontal="left" vertical="center" wrapText="1" indent="1"/>
    </xf>
    <xf numFmtId="0" fontId="2" fillId="0" borderId="0" xfId="0" applyFont="1" applyAlignment="1">
      <alignment vertical="top"/>
    </xf>
    <xf numFmtId="0" fontId="26" fillId="0" borderId="0" xfId="0" applyFont="1" applyAlignment="1">
      <alignment vertical="top"/>
    </xf>
    <xf numFmtId="0" fontId="16" fillId="0" borderId="0" xfId="0" applyFont="1"/>
    <xf numFmtId="0" fontId="21" fillId="0" borderId="0" xfId="0" applyFont="1"/>
    <xf numFmtId="0" fontId="21"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wrapText="1"/>
    </xf>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wrapText="1"/>
    </xf>
    <xf numFmtId="0" fontId="2" fillId="0" borderId="13" xfId="3" applyFont="1" applyBorder="1" applyAlignment="1">
      <alignment horizontal="left" vertical="center" wrapText="1"/>
    </xf>
    <xf numFmtId="0" fontId="2" fillId="0" borderId="0" xfId="0" applyFont="1" applyAlignment="1">
      <alignment vertical="center"/>
    </xf>
    <xf numFmtId="0" fontId="29" fillId="0" borderId="0" xfId="0" applyFont="1"/>
    <xf numFmtId="0" fontId="30" fillId="0" borderId="0" xfId="0" applyFont="1"/>
    <xf numFmtId="0" fontId="31" fillId="0" borderId="0" xfId="0" applyFont="1" applyAlignment="1">
      <alignment horizontal="center" vertical="center"/>
    </xf>
    <xf numFmtId="0" fontId="3" fillId="0" borderId="0" xfId="0" applyFont="1" applyAlignment="1">
      <alignment vertical="center"/>
    </xf>
    <xf numFmtId="0" fontId="32" fillId="0" borderId="0" xfId="0" applyFont="1"/>
    <xf numFmtId="0" fontId="33" fillId="0" borderId="0" xfId="0" applyFont="1" applyAlignment="1">
      <alignment vertical="center"/>
    </xf>
    <xf numFmtId="0" fontId="35" fillId="0" borderId="0" xfId="0" applyFont="1"/>
    <xf numFmtId="0" fontId="33" fillId="0" borderId="0" xfId="0" applyFont="1"/>
    <xf numFmtId="0" fontId="33" fillId="0" borderId="0" xfId="0" applyFont="1" applyAlignment="1">
      <alignment horizontal="left" vertical="center"/>
    </xf>
    <xf numFmtId="0" fontId="39" fillId="0" borderId="0" xfId="0" applyFont="1"/>
    <xf numFmtId="0" fontId="25" fillId="0" borderId="0" xfId="0" applyFont="1" applyAlignment="1">
      <alignment vertical="center"/>
    </xf>
    <xf numFmtId="0" fontId="6" fillId="0" borderId="0" xfId="0" applyFont="1" applyAlignment="1">
      <alignment vertical="center" wrapText="1"/>
    </xf>
    <xf numFmtId="0" fontId="35" fillId="0" borderId="0" xfId="0" applyFont="1" applyAlignment="1">
      <alignment vertical="center"/>
    </xf>
    <xf numFmtId="0" fontId="44" fillId="0" borderId="0" xfId="0" applyFont="1" applyAlignment="1">
      <alignment vertical="center"/>
    </xf>
    <xf numFmtId="0" fontId="47" fillId="0" borderId="0" xfId="0" applyFont="1" applyAlignment="1">
      <alignment vertical="center" wrapText="1"/>
    </xf>
    <xf numFmtId="0" fontId="9" fillId="0" borderId="0" xfId="0" applyFont="1"/>
    <xf numFmtId="0" fontId="47" fillId="0" borderId="0" xfId="0" applyFont="1" applyAlignment="1">
      <alignment vertical="center"/>
    </xf>
    <xf numFmtId="0" fontId="5" fillId="0" borderId="0" xfId="0" applyFont="1" applyAlignment="1">
      <alignment wrapText="1"/>
    </xf>
    <xf numFmtId="0" fontId="1" fillId="0" borderId="0" xfId="0" applyFont="1" applyAlignment="1">
      <alignment vertical="center" wrapText="1"/>
    </xf>
    <xf numFmtId="0" fontId="30" fillId="0" borderId="0" xfId="0" applyFont="1" applyAlignment="1">
      <alignment vertical="center" wrapText="1"/>
    </xf>
    <xf numFmtId="0" fontId="2" fillId="0" borderId="0" xfId="0" applyFont="1" applyAlignment="1">
      <alignment horizontal="center" vertical="center"/>
    </xf>
    <xf numFmtId="0" fontId="0" fillId="0" borderId="0" xfId="0" applyFont="1"/>
    <xf numFmtId="0" fontId="0" fillId="0" borderId="0" xfId="0" applyFont="1" applyAlignment="1">
      <alignment vertical="center"/>
    </xf>
    <xf numFmtId="0" fontId="0" fillId="0" borderId="0" xfId="0" applyFont="1" applyAlignment="1">
      <alignment horizontal="center"/>
    </xf>
    <xf numFmtId="0" fontId="0" fillId="0" borderId="5" xfId="0" applyFont="1" applyBorder="1"/>
    <xf numFmtId="0" fontId="0" fillId="0" borderId="0" xfId="0" applyFont="1" applyAlignment="1">
      <alignment horizontal="center" vertical="center" wrapText="1"/>
    </xf>
    <xf numFmtId="0" fontId="0" fillId="0" borderId="13" xfId="0" applyFont="1" applyBorder="1" applyAlignment="1">
      <alignment vertical="center" wrapText="1"/>
    </xf>
    <xf numFmtId="0" fontId="0" fillId="0" borderId="13" xfId="0" applyFont="1" applyBorder="1" applyAlignment="1">
      <alignment horizontal="left" vertical="center" wrapText="1"/>
    </xf>
    <xf numFmtId="0" fontId="42"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wrapText="1"/>
    </xf>
    <xf numFmtId="0" fontId="38" fillId="0" borderId="0" xfId="0" applyFont="1" applyAlignment="1">
      <alignment vertical="center" wrapText="1"/>
    </xf>
    <xf numFmtId="0" fontId="34" fillId="0" borderId="0" xfId="0" applyFont="1" applyAlignment="1">
      <alignment wrapText="1"/>
    </xf>
    <xf numFmtId="0" fontId="38" fillId="0" borderId="0" xfId="0" applyFont="1" applyAlignment="1">
      <alignment wrapText="1"/>
    </xf>
    <xf numFmtId="0" fontId="0" fillId="0" borderId="0" xfId="0" quotePrefix="1" applyFont="1" applyAlignment="1">
      <alignment horizontal="left" vertical="center" indent="5"/>
    </xf>
    <xf numFmtId="0" fontId="42"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19" fillId="0" borderId="0" xfId="0" applyFont="1" applyAlignment="1">
      <alignment vertical="center" wrapText="1"/>
    </xf>
    <xf numFmtId="0" fontId="52"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top"/>
    </xf>
    <xf numFmtId="0" fontId="36" fillId="0" borderId="0" xfId="0" applyFont="1" applyAlignment="1">
      <alignment horizontal="left" vertical="top" wrapText="1"/>
    </xf>
    <xf numFmtId="0" fontId="52" fillId="0" borderId="0" xfId="0" applyFont="1"/>
    <xf numFmtId="0" fontId="3" fillId="0" borderId="0" xfId="0" applyFont="1" applyAlignment="1">
      <alignment horizontal="center" vertical="center" wrapText="1"/>
    </xf>
    <xf numFmtId="0" fontId="27" fillId="0" borderId="0" xfId="0" applyFont="1" applyAlignment="1">
      <alignment horizontal="center" vertical="center" wrapText="1"/>
    </xf>
    <xf numFmtId="0" fontId="0" fillId="0" borderId="13" xfId="0" applyFont="1" applyBorder="1" applyAlignment="1">
      <alignment vertical="top" wrapText="1"/>
    </xf>
    <xf numFmtId="0" fontId="0" fillId="0" borderId="0" xfId="0" applyFont="1" applyAlignment="1">
      <alignment horizontal="left" vertical="center"/>
    </xf>
    <xf numFmtId="0" fontId="22" fillId="0" borderId="0" xfId="5" applyFont="1">
      <alignment vertical="center"/>
    </xf>
    <xf numFmtId="0" fontId="54" fillId="0" borderId="0" xfId="5" applyFont="1" applyAlignment="1">
      <alignment vertical="top"/>
    </xf>
    <xf numFmtId="0" fontId="22" fillId="0" borderId="0" xfId="5" applyFont="1" applyAlignment="1">
      <alignment vertical="top"/>
    </xf>
    <xf numFmtId="0" fontId="22" fillId="0" borderId="0" xfId="5" applyFont="1" applyAlignment="1">
      <alignment vertical="top" wrapText="1"/>
    </xf>
    <xf numFmtId="0" fontId="23" fillId="0" borderId="0" xfId="4" applyFont="1" applyFill="1" applyBorder="1" applyAlignment="1">
      <alignment horizontal="left" vertical="center"/>
    </xf>
    <xf numFmtId="0" fontId="16" fillId="0" borderId="0" xfId="4" applyFont="1" applyFill="1" applyBorder="1" applyAlignment="1">
      <alignment horizontal="left" vertical="center"/>
    </xf>
    <xf numFmtId="0" fontId="9" fillId="2" borderId="13" xfId="0" applyFont="1" applyFill="1" applyBorder="1" applyAlignment="1">
      <alignment vertical="center" wrapText="1"/>
    </xf>
    <xf numFmtId="0" fontId="17" fillId="4" borderId="13" xfId="0" applyFont="1" applyFill="1" applyBorder="1" applyAlignment="1">
      <alignment horizontal="center" vertical="center" wrapText="1"/>
    </xf>
    <xf numFmtId="0" fontId="0" fillId="0" borderId="0" xfId="0" applyFont="1" applyAlignment="1"/>
    <xf numFmtId="0" fontId="7"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xf>
    <xf numFmtId="0" fontId="7" fillId="4" borderId="13" xfId="0" applyFont="1" applyFill="1" applyBorder="1" applyAlignment="1">
      <alignment horizontal="center" vertical="center"/>
    </xf>
    <xf numFmtId="0" fontId="16"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5"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53" fillId="2" borderId="1" xfId="0" applyFont="1" applyFill="1" applyBorder="1" applyAlignment="1">
      <alignment horizontal="left" vertical="center" wrapText="1" indent="3"/>
    </xf>
    <xf numFmtId="0" fontId="0" fillId="2" borderId="14" xfId="0" applyFont="1" applyFill="1" applyBorder="1" applyAlignment="1">
      <alignment wrapText="1"/>
    </xf>
    <xf numFmtId="0" fontId="0" fillId="6" borderId="13" xfId="0" applyFont="1" applyFill="1" applyBorder="1"/>
    <xf numFmtId="0" fontId="0" fillId="4" borderId="13" xfId="0" applyFont="1" applyFill="1" applyBorder="1" applyAlignment="1">
      <alignment horizontal="center"/>
    </xf>
    <xf numFmtId="0" fontId="35" fillId="2" borderId="14" xfId="0" applyFont="1" applyFill="1" applyBorder="1" applyAlignment="1">
      <alignment horizontal="center" vertical="center" wrapText="1"/>
    </xf>
    <xf numFmtId="0" fontId="35" fillId="2" borderId="15" xfId="0" applyFont="1" applyFill="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0" fillId="2" borderId="4" xfId="0" applyFont="1" applyFill="1" applyBorder="1"/>
    <xf numFmtId="0" fontId="1" fillId="2" borderId="13" xfId="0" applyFont="1" applyFill="1" applyBorder="1" applyAlignment="1">
      <alignment vertical="center"/>
    </xf>
    <xf numFmtId="0" fontId="0" fillId="2" borderId="10" xfId="0" applyFont="1" applyFill="1" applyBorder="1"/>
    <xf numFmtId="0" fontId="6" fillId="2" borderId="13" xfId="0" applyFont="1" applyFill="1" applyBorder="1" applyAlignment="1">
      <alignment vertical="center" wrapText="1"/>
    </xf>
    <xf numFmtId="0" fontId="16" fillId="2" borderId="13" xfId="0" applyFont="1" applyFill="1" applyBorder="1"/>
    <xf numFmtId="0" fontId="2" fillId="2" borderId="13" xfId="0" applyFont="1" applyFill="1" applyBorder="1"/>
    <xf numFmtId="0" fontId="16" fillId="2" borderId="13" xfId="0" applyFont="1" applyFill="1" applyBorder="1" applyAlignment="1">
      <alignment horizontal="justify" vertical="center"/>
    </xf>
    <xf numFmtId="0" fontId="16" fillId="2" borderId="13" xfId="0" applyFont="1" applyFill="1" applyBorder="1" applyAlignment="1">
      <alignment horizontal="justify" vertical="center" wrapText="1"/>
    </xf>
    <xf numFmtId="0" fontId="16" fillId="2" borderId="13" xfId="0" applyFont="1" applyFill="1" applyBorder="1" applyAlignment="1">
      <alignment vertical="center" wrapText="1"/>
    </xf>
    <xf numFmtId="0" fontId="6" fillId="2" borderId="7" xfId="0" applyFont="1" applyFill="1" applyBorder="1"/>
    <xf numFmtId="0" fontId="6" fillId="2" borderId="8" xfId="0" applyFont="1" applyFill="1" applyBorder="1"/>
    <xf numFmtId="0" fontId="9" fillId="2" borderId="13" xfId="0" applyFont="1" applyFill="1" applyBorder="1" applyAlignment="1">
      <alignment horizontal="center" vertical="center" wrapText="1"/>
    </xf>
    <xf numFmtId="0" fontId="18" fillId="0" borderId="0" xfId="2" applyFont="1" applyFill="1" applyBorder="1" applyAlignment="1">
      <alignment vertical="center"/>
    </xf>
    <xf numFmtId="0" fontId="17" fillId="0" borderId="0" xfId="3" applyFont="1">
      <alignment vertical="center"/>
    </xf>
    <xf numFmtId="0" fontId="18" fillId="0" borderId="0" xfId="4" applyFont="1" applyFill="1" applyBorder="1" applyAlignment="1">
      <alignment horizontal="left" vertical="center"/>
    </xf>
    <xf numFmtId="0" fontId="6" fillId="2" borderId="13" xfId="0" applyFont="1" applyFill="1" applyBorder="1" applyAlignment="1">
      <alignment horizontal="left" vertical="center" wrapText="1"/>
    </xf>
    <xf numFmtId="0" fontId="2" fillId="2" borderId="13" xfId="7" applyFont="1" applyFill="1" applyBorder="1" applyAlignment="1">
      <alignment horizontal="center" vertical="center" wrapText="1"/>
    </xf>
    <xf numFmtId="0" fontId="16" fillId="2" borderId="15" xfId="3" applyFont="1" applyFill="1" applyBorder="1" applyAlignment="1">
      <alignment horizontal="left" vertical="center" wrapText="1" indent="1"/>
    </xf>
    <xf numFmtId="0" fontId="8" fillId="2" borderId="13" xfId="0" applyFont="1" applyFill="1" applyBorder="1" applyAlignment="1">
      <alignment vertical="center"/>
    </xf>
    <xf numFmtId="0" fontId="2" fillId="2" borderId="13" xfId="0" applyFont="1" applyFill="1" applyBorder="1" applyAlignment="1">
      <alignment vertical="center"/>
    </xf>
    <xf numFmtId="0" fontId="57" fillId="0" borderId="0" xfId="0" applyFont="1"/>
    <xf numFmtId="0" fontId="0" fillId="0" borderId="4"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wrapText="1"/>
    </xf>
    <xf numFmtId="0" fontId="2" fillId="2" borderId="15" xfId="0" applyFont="1" applyFill="1" applyBorder="1" applyAlignment="1">
      <alignment horizontal="center" vertical="center" wrapText="1"/>
    </xf>
    <xf numFmtId="0" fontId="0" fillId="0" borderId="0" xfId="0" applyFont="1" applyAlignment="1">
      <alignment vertical="center" wrapText="1"/>
    </xf>
    <xf numFmtId="0" fontId="16"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0" borderId="13" xfId="0" applyFont="1" applyBorder="1" applyAlignment="1">
      <alignment horizontal="center" vertical="center" wrapText="1"/>
    </xf>
    <xf numFmtId="0" fontId="37" fillId="2" borderId="13" xfId="0" applyFont="1" applyFill="1" applyBorder="1" applyAlignment="1">
      <alignment vertical="center" wrapText="1"/>
    </xf>
    <xf numFmtId="0" fontId="2" fillId="0" borderId="0" xfId="0" applyFont="1" applyAlignment="1">
      <alignment horizontal="center" vertical="center" wrapText="1"/>
    </xf>
    <xf numFmtId="0" fontId="17" fillId="4" borderId="13" xfId="0" applyFont="1" applyFill="1" applyBorder="1" applyAlignment="1">
      <alignment horizontal="center" vertical="top"/>
    </xf>
    <xf numFmtId="0" fontId="2" fillId="9" borderId="13" xfId="0" applyFont="1" applyFill="1" applyBorder="1" applyAlignment="1">
      <alignment horizontal="center" vertical="center" wrapText="1"/>
    </xf>
    <xf numFmtId="0" fontId="16" fillId="0" borderId="0" xfId="8" applyFont="1" applyAlignment="1">
      <alignment horizontal="left" vertical="center"/>
    </xf>
    <xf numFmtId="0" fontId="16" fillId="0" borderId="0" xfId="4" applyFont="1" applyFill="1" applyBorder="1" applyAlignment="1">
      <alignment horizontal="left" vertical="center" indent="1"/>
    </xf>
    <xf numFmtId="0" fontId="16" fillId="0" borderId="0" xfId="2" applyFont="1" applyFill="1" applyBorder="1" applyAlignment="1">
      <alignment vertical="center"/>
    </xf>
    <xf numFmtId="0" fontId="16" fillId="0" borderId="0" xfId="4" applyFont="1" applyFill="1" applyBorder="1" applyAlignment="1">
      <alignment vertical="center" wrapText="1"/>
    </xf>
    <xf numFmtId="0" fontId="16" fillId="0" borderId="0" xfId="7" applyFont="1" applyFill="1" applyBorder="1" applyAlignment="1">
      <alignment horizontal="center" vertical="center" wrapText="1"/>
    </xf>
    <xf numFmtId="3" fontId="2" fillId="0" borderId="0" xfId="6" applyFont="1" applyFill="1" applyBorder="1" applyAlignment="1">
      <alignment horizontal="center" vertical="center"/>
      <protection locked="0"/>
    </xf>
    <xf numFmtId="0" fontId="2" fillId="0" borderId="0" xfId="5" applyFont="1" applyAlignment="1">
      <alignment vertical="center" wrapText="1"/>
    </xf>
    <xf numFmtId="0" fontId="62" fillId="0" borderId="0" xfId="5" applyFont="1" applyAlignment="1">
      <alignment vertical="top"/>
    </xf>
    <xf numFmtId="0" fontId="4" fillId="0" borderId="0" xfId="0" applyFont="1" applyAlignment="1">
      <alignment vertical="top"/>
    </xf>
    <xf numFmtId="0" fontId="2" fillId="0" borderId="0" xfId="5" applyFont="1" applyAlignment="1">
      <alignment vertical="top" wrapText="1"/>
    </xf>
    <xf numFmtId="0" fontId="15" fillId="0" borderId="0" xfId="0" applyFont="1"/>
    <xf numFmtId="0" fontId="16" fillId="2" borderId="13" xfId="0" applyFont="1" applyFill="1" applyBorder="1" applyAlignment="1">
      <alignment vertical="center"/>
    </xf>
    <xf numFmtId="0" fontId="0" fillId="2" borderId="2" xfId="0" applyFont="1" applyFill="1" applyBorder="1" applyAlignment="1">
      <alignment vertical="center" wrapText="1"/>
    </xf>
    <xf numFmtId="0" fontId="34" fillId="2" borderId="13" xfId="0" applyFont="1" applyFill="1" applyBorder="1" applyAlignment="1">
      <alignment horizontal="left" vertical="center" wrapText="1"/>
    </xf>
    <xf numFmtId="0" fontId="38" fillId="0" borderId="0" xfId="0" applyFont="1" applyAlignment="1">
      <alignment horizontal="center" vertical="center" wrapText="1"/>
    </xf>
    <xf numFmtId="0" fontId="2" fillId="2" borderId="13" xfId="0" applyFont="1" applyFill="1" applyBorder="1" applyAlignment="1">
      <alignment horizontal="left" wrapText="1"/>
    </xf>
    <xf numFmtId="9" fontId="2" fillId="2" borderId="15" xfId="1" applyFont="1" applyFill="1" applyBorder="1" applyAlignment="1">
      <alignment horizontal="center" vertical="center" wrapText="1"/>
    </xf>
    <xf numFmtId="0" fontId="16" fillId="2" borderId="13" xfId="0" applyFont="1" applyFill="1" applyBorder="1" applyAlignment="1">
      <alignment horizontal="left"/>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43" fillId="2" borderId="13" xfId="0" applyFont="1" applyFill="1" applyBorder="1" applyAlignment="1">
      <alignment vertical="center" wrapText="1"/>
    </xf>
    <xf numFmtId="0" fontId="28" fillId="0" borderId="0" xfId="0" applyFont="1"/>
    <xf numFmtId="0" fontId="2" fillId="2" borderId="13" xfId="0" applyFont="1" applyFill="1" applyBorder="1" applyAlignment="1">
      <alignment horizontal="left" wrapText="1" indent="2"/>
    </xf>
    <xf numFmtId="0" fontId="2" fillId="2" borderId="14" xfId="5" applyFont="1" applyFill="1" applyBorder="1">
      <alignment vertical="center"/>
    </xf>
    <xf numFmtId="0" fontId="2" fillId="2" borderId="14" xfId="7" applyFont="1" applyFill="1" applyBorder="1" applyAlignment="1">
      <alignment horizontal="center" vertical="center" wrapText="1"/>
    </xf>
    <xf numFmtId="0" fontId="0" fillId="2" borderId="14" xfId="0" applyFont="1" applyFill="1" applyBorder="1"/>
    <xf numFmtId="0" fontId="0" fillId="2" borderId="6" xfId="0" applyFont="1" applyFill="1" applyBorder="1"/>
    <xf numFmtId="0" fontId="3" fillId="0" borderId="0" xfId="0" applyFont="1" applyBorder="1" applyAlignment="1">
      <alignment vertical="center" wrapText="1"/>
    </xf>
    <xf numFmtId="0" fontId="0" fillId="2" borderId="13" xfId="0" applyFont="1" applyFill="1" applyBorder="1" applyAlignment="1">
      <alignment horizontal="center" vertical="center" wrapText="1"/>
    </xf>
    <xf numFmtId="0" fontId="0" fillId="0" borderId="0" xfId="0" applyFont="1" applyAlignment="1">
      <alignment vertical="center" wrapText="1"/>
    </xf>
    <xf numFmtId="0" fontId="0"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15" fillId="0" borderId="0" xfId="0" applyFont="1" applyAlignment="1">
      <alignment vertical="center"/>
    </xf>
    <xf numFmtId="0" fontId="0" fillId="0" borderId="0" xfId="0" applyFont="1" applyFill="1" applyBorder="1"/>
    <xf numFmtId="0" fontId="3" fillId="0" borderId="0" xfId="0" applyFont="1" applyAlignment="1">
      <alignment horizontal="left" vertical="center"/>
    </xf>
    <xf numFmtId="0" fontId="63" fillId="0" borderId="0" xfId="5" applyFont="1" applyAlignment="1">
      <alignment horizontal="left" vertical="center"/>
    </xf>
    <xf numFmtId="0" fontId="63" fillId="0" borderId="0" xfId="4" applyFont="1" applyFill="1" applyBorder="1" applyAlignment="1">
      <alignment horizontal="left" vertical="center"/>
    </xf>
    <xf numFmtId="0" fontId="63" fillId="0" borderId="0" xfId="0" applyFont="1" applyAlignment="1">
      <alignment horizontal="left" vertical="center"/>
    </xf>
    <xf numFmtId="0" fontId="63" fillId="0" borderId="0" xfId="0" applyFont="1" applyBorder="1" applyAlignment="1">
      <alignment horizontal="left" vertical="center"/>
    </xf>
    <xf numFmtId="0" fontId="2" fillId="2" borderId="2" xfId="0" applyFont="1" applyFill="1" applyBorder="1" applyAlignment="1">
      <alignment vertical="center"/>
    </xf>
    <xf numFmtId="0" fontId="0" fillId="2" borderId="1" xfId="0" applyFont="1" applyFill="1" applyBorder="1" applyAlignment="1">
      <alignment horizontal="left" vertical="center" wrapText="1" indent="1"/>
    </xf>
    <xf numFmtId="0" fontId="0" fillId="0" borderId="13" xfId="0" applyFont="1" applyBorder="1" applyAlignment="1">
      <alignment horizontal="left" vertical="top" wrapText="1"/>
    </xf>
    <xf numFmtId="0" fontId="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9" fillId="0" borderId="0" xfId="0" applyFont="1" applyAlignment="1">
      <alignment vertical="center"/>
    </xf>
    <xf numFmtId="0" fontId="6" fillId="2" borderId="13" xfId="0" applyFont="1" applyFill="1" applyBorder="1" applyAlignment="1">
      <alignment horizontal="left" vertical="center" wrapText="1" indent="1"/>
    </xf>
    <xf numFmtId="0" fontId="17" fillId="2" borderId="13" xfId="0" applyFont="1" applyFill="1" applyBorder="1" applyAlignment="1">
      <alignment horizontal="left" vertical="center" wrapText="1"/>
    </xf>
    <xf numFmtId="0" fontId="50" fillId="2" borderId="13" xfId="0" applyFont="1" applyFill="1" applyBorder="1" applyAlignment="1">
      <alignment horizontal="left" vertical="center" wrapText="1" indent="3"/>
    </xf>
    <xf numFmtId="0" fontId="51" fillId="2" borderId="13" xfId="0" applyFont="1" applyFill="1" applyBorder="1" applyAlignment="1">
      <alignment horizontal="left" vertical="center" wrapText="1" indent="3"/>
    </xf>
    <xf numFmtId="0" fontId="0" fillId="2" borderId="15"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2" fillId="0" borderId="13" xfId="0" applyFont="1" applyFill="1" applyBorder="1" applyAlignment="1">
      <alignment vertical="center" wrapText="1"/>
    </xf>
    <xf numFmtId="0" fontId="2" fillId="0" borderId="13" xfId="0" applyFont="1" applyFill="1" applyBorder="1" applyAlignment="1">
      <alignment vertical="center"/>
    </xf>
    <xf numFmtId="0" fontId="16" fillId="2" borderId="13" xfId="3" applyFont="1" applyFill="1" applyBorder="1" applyAlignment="1">
      <alignment horizontal="left" vertical="center" wrapText="1" indent="1"/>
    </xf>
    <xf numFmtId="0" fontId="22" fillId="2" borderId="13" xfId="0" applyFont="1" applyFill="1" applyBorder="1" applyAlignment="1">
      <alignment horizontal="justify" vertical="center" wrapText="1"/>
    </xf>
    <xf numFmtId="0" fontId="35" fillId="2" borderId="13" xfId="0" applyFont="1" applyFill="1" applyBorder="1" applyAlignment="1">
      <alignment horizontal="justify"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37" fillId="2" borderId="2" xfId="0" applyFont="1" applyFill="1" applyBorder="1" applyAlignment="1">
      <alignment horizontal="left" vertical="center" wrapText="1" indent="1"/>
    </xf>
    <xf numFmtId="0" fontId="37" fillId="2" borderId="1"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6" fillId="2" borderId="3" xfId="0" applyFont="1" applyFill="1" applyBorder="1" applyAlignment="1">
      <alignment vertical="center"/>
    </xf>
    <xf numFmtId="0" fontId="6" fillId="2" borderId="1" xfId="0" applyFont="1" applyFill="1" applyBorder="1" applyAlignment="1">
      <alignment vertical="center"/>
    </xf>
    <xf numFmtId="0" fontId="16" fillId="2" borderId="15" xfId="0" applyFont="1" applyFill="1" applyBorder="1" applyAlignment="1">
      <alignment vertical="center"/>
    </xf>
    <xf numFmtId="0" fontId="6" fillId="2" borderId="6" xfId="0" applyFont="1" applyFill="1" applyBorder="1" applyAlignment="1"/>
    <xf numFmtId="0" fontId="6" fillId="2" borderId="13" xfId="0" applyFont="1" applyFill="1" applyBorder="1" applyAlignment="1"/>
    <xf numFmtId="0" fontId="40" fillId="2" borderId="15" xfId="0" applyFont="1" applyFill="1" applyBorder="1" applyAlignment="1">
      <alignment vertical="center"/>
    </xf>
    <xf numFmtId="0" fontId="40" fillId="2" borderId="13" xfId="0" applyFont="1" applyFill="1" applyBorder="1" applyAlignment="1">
      <alignment vertical="center"/>
    </xf>
    <xf numFmtId="0" fontId="16" fillId="2" borderId="3" xfId="0" applyFont="1" applyFill="1" applyBorder="1" applyAlignment="1">
      <alignment vertical="center" wrapText="1"/>
    </xf>
    <xf numFmtId="0" fontId="16" fillId="2" borderId="1" xfId="0" applyFont="1" applyFill="1" applyBorder="1" applyAlignment="1">
      <alignment vertical="center" wrapText="1"/>
    </xf>
    <xf numFmtId="0" fontId="2" fillId="10" borderId="3" xfId="0" applyFont="1" applyFill="1" applyBorder="1" applyAlignment="1">
      <alignment vertical="center" wrapText="1"/>
    </xf>
    <xf numFmtId="0" fontId="2" fillId="10" borderId="1" xfId="0" applyFont="1" applyFill="1" applyBorder="1" applyAlignment="1">
      <alignment vertical="center" wrapText="1"/>
    </xf>
    <xf numFmtId="0" fontId="2" fillId="2" borderId="3" xfId="0" applyFont="1" applyFill="1" applyBorder="1" applyAlignment="1">
      <alignment horizontal="left"/>
    </xf>
    <xf numFmtId="0" fontId="0" fillId="2" borderId="3" xfId="0" applyFont="1" applyFill="1" applyBorder="1"/>
    <xf numFmtId="0" fontId="2" fillId="2" borderId="3" xfId="0" applyFont="1" applyFill="1" applyBorder="1" applyAlignment="1">
      <alignment horizontal="center" vertical="center" wrapText="1"/>
    </xf>
    <xf numFmtId="0" fontId="16" fillId="2" borderId="2" xfId="3" applyFont="1" applyFill="1" applyBorder="1" applyAlignment="1">
      <alignment horizontal="right" vertical="center" wrapText="1"/>
    </xf>
    <xf numFmtId="0" fontId="0" fillId="12" borderId="2" xfId="0" applyFont="1" applyFill="1" applyBorder="1" applyAlignment="1">
      <alignment vertical="center"/>
    </xf>
    <xf numFmtId="0" fontId="0" fillId="12" borderId="3" xfId="0" applyFont="1" applyFill="1" applyBorder="1" applyAlignment="1">
      <alignment vertical="center"/>
    </xf>
    <xf numFmtId="0" fontId="0" fillId="12"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4" fontId="0" fillId="6" borderId="13" xfId="0" applyNumberFormat="1" applyFont="1" applyFill="1" applyBorder="1"/>
    <xf numFmtId="3" fontId="0" fillId="9" borderId="13" xfId="0" applyNumberFormat="1" applyFont="1" applyFill="1" applyBorder="1" applyAlignment="1">
      <alignment vertical="center" wrapText="1"/>
    </xf>
    <xf numFmtId="3" fontId="0" fillId="0" borderId="13" xfId="0" applyNumberFormat="1" applyFont="1" applyBorder="1" applyAlignment="1">
      <alignment vertical="center" wrapText="1"/>
    </xf>
    <xf numFmtId="4" fontId="2" fillId="0" borderId="13" xfId="10" applyNumberFormat="1" applyFont="1" applyBorder="1" applyAlignment="1">
      <alignment horizontal="center" vertical="center" wrapText="1"/>
    </xf>
    <xf numFmtId="4" fontId="60" fillId="0" borderId="13" xfId="10" applyNumberFormat="1" applyFont="1" applyBorder="1"/>
    <xf numFmtId="4" fontId="2" fillId="0" borderId="13" xfId="10" applyNumberFormat="1" applyFont="1" applyBorder="1"/>
    <xf numFmtId="0" fontId="16" fillId="2" borderId="7" xfId="0" applyFont="1" applyFill="1" applyBorder="1" applyAlignment="1">
      <alignment vertical="center"/>
    </xf>
    <xf numFmtId="3" fontId="2" fillId="0" borderId="13" xfId="0" applyNumberFormat="1" applyFont="1" applyBorder="1" applyAlignment="1">
      <alignment horizontal="right" vertical="center" wrapText="1"/>
    </xf>
    <xf numFmtId="3" fontId="16" fillId="2" borderId="3" xfId="0" applyNumberFormat="1" applyFont="1" applyFill="1" applyBorder="1" applyAlignment="1">
      <alignment horizontal="right" vertical="center"/>
    </xf>
    <xf numFmtId="3" fontId="16" fillId="2" borderId="1" xfId="0" applyNumberFormat="1" applyFont="1" applyFill="1" applyBorder="1" applyAlignment="1">
      <alignment horizontal="right" vertical="center"/>
    </xf>
    <xf numFmtId="3" fontId="0" fillId="0" borderId="13" xfId="0" applyNumberFormat="1" applyFont="1" applyBorder="1" applyAlignment="1">
      <alignment horizontal="right" vertical="center" wrapText="1"/>
    </xf>
    <xf numFmtId="0" fontId="2" fillId="0" borderId="13" xfId="0" applyFont="1" applyBorder="1" applyAlignment="1">
      <alignment horizontal="left" vertical="center" wrapText="1" indent="1"/>
    </xf>
    <xf numFmtId="0" fontId="16" fillId="2" borderId="13" xfId="0" applyFont="1" applyFill="1" applyBorder="1" applyAlignment="1">
      <alignment horizontal="left" vertical="center" indent="1"/>
    </xf>
    <xf numFmtId="0" fontId="6" fillId="2" borderId="13" xfId="0" applyFont="1" applyFill="1" applyBorder="1" applyAlignment="1">
      <alignment horizontal="left" indent="1"/>
    </xf>
    <xf numFmtId="0" fontId="40" fillId="2" borderId="13" xfId="0" applyFont="1" applyFill="1" applyBorder="1" applyAlignment="1">
      <alignment horizontal="left" vertical="center" indent="1"/>
    </xf>
    <xf numFmtId="3" fontId="2" fillId="0" borderId="13" xfId="0" applyNumberFormat="1" applyFont="1" applyBorder="1" applyAlignment="1">
      <alignment horizontal="right" vertical="center"/>
    </xf>
    <xf numFmtId="10" fontId="2" fillId="3" borderId="13" xfId="1" applyNumberFormat="1" applyFont="1" applyFill="1" applyBorder="1" applyAlignment="1" applyProtection="1">
      <alignment horizontal="right" vertical="center" wrapText="1"/>
      <protection locked="0"/>
    </xf>
    <xf numFmtId="3" fontId="2" fillId="0" borderId="13" xfId="6" applyFont="1" applyFill="1" applyAlignment="1">
      <alignment horizontal="left" vertical="center" shrinkToFit="1"/>
      <protection locked="0"/>
    </xf>
    <xf numFmtId="3" fontId="2" fillId="0" borderId="13" xfId="6" applyNumberFormat="1" applyFont="1" applyFill="1" applyAlignment="1">
      <alignment horizontal="right" vertical="center"/>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10" fontId="2" fillId="0" borderId="13" xfId="1" quotePrefix="1" applyNumberFormat="1" applyFont="1" applyBorder="1" applyAlignment="1">
      <alignment horizontal="right" vertical="center"/>
    </xf>
    <xf numFmtId="3" fontId="2" fillId="0" borderId="13" xfId="0" quotePrefix="1" applyNumberFormat="1" applyFont="1" applyFill="1" applyBorder="1" applyAlignment="1">
      <alignment horizontal="right" vertical="center" wrapText="1"/>
    </xf>
    <xf numFmtId="3" fontId="2" fillId="0" borderId="13" xfId="0" quotePrefix="1" applyNumberFormat="1" applyFont="1" applyFill="1" applyBorder="1" applyAlignment="1">
      <alignment horizontal="right" vertical="center"/>
    </xf>
    <xf numFmtId="10" fontId="2" fillId="0" borderId="13" xfId="1" quotePrefix="1" applyNumberFormat="1" applyFont="1" applyFill="1" applyBorder="1" applyAlignment="1">
      <alignment horizontal="right" vertical="center" wrapText="1"/>
    </xf>
    <xf numFmtId="3" fontId="0" fillId="0" borderId="13" xfId="0" quotePrefix="1" applyNumberFormat="1" applyFont="1" applyBorder="1" applyAlignment="1">
      <alignment horizontal="right" vertical="center"/>
    </xf>
    <xf numFmtId="3" fontId="0" fillId="0" borderId="13" xfId="0" quotePrefix="1" applyNumberFormat="1" applyFont="1" applyBorder="1" applyAlignment="1">
      <alignment horizontal="right" vertical="center" wrapText="1"/>
    </xf>
    <xf numFmtId="10" fontId="0" fillId="9" borderId="13" xfId="1" applyNumberFormat="1" applyFont="1" applyFill="1" applyBorder="1" applyAlignment="1">
      <alignment vertical="center" wrapText="1"/>
    </xf>
    <xf numFmtId="3" fontId="0" fillId="11" borderId="13" xfId="0"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Font="1" applyBorder="1" applyAlignment="1">
      <alignment horizontal="right" vertical="center"/>
    </xf>
    <xf numFmtId="0" fontId="61" fillId="0" borderId="0" xfId="0" applyFont="1"/>
    <xf numFmtId="4" fontId="0" fillId="0" borderId="8" xfId="0" applyNumberFormat="1" applyFont="1" applyBorder="1" applyAlignment="1">
      <alignment vertical="center" wrapText="1"/>
    </xf>
    <xf numFmtId="4" fontId="35" fillId="0" borderId="8" xfId="0" applyNumberFormat="1" applyFont="1" applyBorder="1" applyAlignment="1">
      <alignment vertical="center" wrapText="1"/>
    </xf>
    <xf numFmtId="4" fontId="35" fillId="9" borderId="8" xfId="0" applyNumberFormat="1" applyFont="1" applyFill="1" applyBorder="1" applyAlignment="1">
      <alignment vertical="center" wrapText="1"/>
    </xf>
    <xf numFmtId="0" fontId="0" fillId="0" borderId="8" xfId="0" applyFont="1" applyBorder="1"/>
    <xf numFmtId="4" fontId="34" fillId="0" borderId="8" xfId="0" applyNumberFormat="1" applyFont="1" applyBorder="1" applyAlignment="1">
      <alignment vertical="center" wrapText="1"/>
    </xf>
    <xf numFmtId="0" fontId="34" fillId="0" borderId="0" xfId="0" applyFont="1" applyAlignment="1">
      <alignment vertical="center"/>
    </xf>
    <xf numFmtId="0" fontId="2" fillId="0" borderId="13" xfId="0" applyFont="1" applyBorder="1" applyAlignment="1">
      <alignment horizontal="left" vertical="center" wrapText="1" indent="1"/>
    </xf>
    <xf numFmtId="0" fontId="0" fillId="0" borderId="0" xfId="0" applyFont="1" applyAlignment="1">
      <alignment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xf>
    <xf numFmtId="10" fontId="2" fillId="0" borderId="13" xfId="1" quotePrefix="1" applyNumberFormat="1" applyFont="1" applyBorder="1" applyAlignment="1">
      <alignment horizontal="right" vertical="center" wrapText="1"/>
    </xf>
    <xf numFmtId="164" fontId="2" fillId="3" borderId="13" xfId="1" applyNumberFormat="1" applyFont="1" applyFill="1" applyBorder="1" applyAlignment="1" applyProtection="1">
      <alignment horizontal="right" vertical="center" wrapText="1"/>
      <protection locked="0"/>
    </xf>
    <xf numFmtId="164" fontId="2" fillId="3" borderId="13" xfId="1" applyNumberFormat="1" applyFont="1" applyFill="1" applyBorder="1" applyAlignment="1">
      <alignment horizontal="right" vertical="center" wrapText="1"/>
    </xf>
    <xf numFmtId="164" fontId="2" fillId="0" borderId="13" xfId="1" applyNumberFormat="1" applyFont="1" applyBorder="1" applyAlignment="1">
      <alignment horizontal="right" vertical="center" wrapText="1"/>
    </xf>
    <xf numFmtId="4" fontId="2" fillId="0" borderId="13" xfId="6" applyNumberFormat="1" applyFont="1" applyFill="1" applyBorder="1" applyAlignment="1">
      <alignment horizontal="left" vertical="center" shrinkToFit="1"/>
      <protection locked="0"/>
    </xf>
    <xf numFmtId="4" fontId="2" fillId="0" borderId="13" xfId="6" applyNumberFormat="1" applyFont="1" applyFill="1" applyBorder="1" applyAlignment="1">
      <alignment horizontal="right" vertical="center" wrapText="1"/>
      <protection locked="0"/>
    </xf>
    <xf numFmtId="4" fontId="2" fillId="0" borderId="13" xfId="6" quotePrefix="1" applyNumberFormat="1" applyFont="1" applyFill="1" applyBorder="1" applyAlignment="1">
      <alignment horizontal="right" vertical="center" wrapText="1"/>
      <protection locked="0"/>
    </xf>
    <xf numFmtId="4" fontId="0" fillId="0" borderId="13" xfId="0" applyNumberFormat="1" applyFont="1" applyBorder="1"/>
    <xf numFmtId="0" fontId="0" fillId="0" borderId="13" xfId="0" applyBorder="1" applyAlignment="1">
      <alignment vertical="center" shrinkToFit="1"/>
    </xf>
    <xf numFmtId="3" fontId="0" fillId="0" borderId="13" xfId="0" applyNumberFormat="1" applyBorder="1" applyAlignment="1">
      <alignment horizontal="right" vertical="center" wrapText="1"/>
    </xf>
    <xf numFmtId="4" fontId="0" fillId="6" borderId="13" xfId="0" applyNumberFormat="1" applyFill="1" applyBorder="1"/>
    <xf numFmtId="3" fontId="0" fillId="0" borderId="13" xfId="0" applyNumberFormat="1" applyBorder="1" applyAlignment="1">
      <alignment vertical="center" shrinkToFit="1"/>
    </xf>
    <xf numFmtId="3" fontId="0" fillId="6" borderId="13" xfId="0" applyNumberFormat="1" applyFill="1" applyBorder="1"/>
    <xf numFmtId="3" fontId="2" fillId="0" borderId="13" xfId="6" applyNumberFormat="1" applyFont="1" applyFill="1" applyBorder="1" applyAlignment="1">
      <alignment horizontal="left" vertical="center" shrinkToFit="1"/>
      <protection locked="0"/>
    </xf>
    <xf numFmtId="3" fontId="0" fillId="0" borderId="13" xfId="0" applyNumberFormat="1" applyFont="1" applyBorder="1"/>
    <xf numFmtId="49" fontId="0" fillId="0" borderId="13" xfId="0" applyNumberFormat="1" applyFill="1" applyBorder="1" applyAlignment="1">
      <alignment wrapText="1"/>
    </xf>
    <xf numFmtId="0" fontId="15" fillId="0" borderId="13" xfId="0" applyFont="1" applyFill="1" applyBorder="1" applyAlignment="1">
      <alignment horizontal="left" vertical="center"/>
    </xf>
    <xf numFmtId="0" fontId="15" fillId="0" borderId="13" xfId="0" applyFont="1" applyFill="1" applyBorder="1" applyAlignment="1">
      <alignment horizontal="center" vertical="center"/>
    </xf>
    <xf numFmtId="0" fontId="0" fillId="0" borderId="13" xfId="0" applyBorder="1" applyAlignment="1">
      <alignment vertical="center" wrapText="1"/>
    </xf>
    <xf numFmtId="0" fontId="16" fillId="0" borderId="13" xfId="0" applyFont="1" applyBorder="1" applyAlignment="1">
      <alignment horizontal="center" vertical="center"/>
    </xf>
    <xf numFmtId="0" fontId="16" fillId="0" borderId="13" xfId="0" applyFont="1" applyBorder="1" applyAlignment="1">
      <alignment horizontal="center"/>
    </xf>
    <xf numFmtId="0" fontId="1" fillId="0" borderId="13" xfId="0" applyFont="1" applyBorder="1" applyAlignment="1">
      <alignment horizontal="left" vertical="center"/>
    </xf>
    <xf numFmtId="4" fontId="1" fillId="0" borderId="13" xfId="0" applyNumberFormat="1" applyFont="1" applyBorder="1" applyAlignment="1">
      <alignment horizontal="left" vertical="center"/>
    </xf>
    <xf numFmtId="14" fontId="1" fillId="0" borderId="13" xfId="0" applyNumberFormat="1" applyFont="1" applyBorder="1" applyAlignment="1">
      <alignment horizontal="left" vertical="center"/>
    </xf>
    <xf numFmtId="0" fontId="1" fillId="0" borderId="13" xfId="0" applyFont="1" applyBorder="1" applyAlignment="1">
      <alignment horizontal="left" vertical="center" wrapText="1"/>
    </xf>
    <xf numFmtId="0" fontId="64" fillId="0" borderId="13" xfId="13" applyFill="1" applyBorder="1" applyAlignment="1">
      <alignment horizontal="left" vertical="center" wrapText="1"/>
    </xf>
    <xf numFmtId="0" fontId="0" fillId="0" borderId="13" xfId="0" quotePrefix="1" applyBorder="1" applyAlignment="1">
      <alignment horizontal="left" vertical="center" wrapText="1"/>
    </xf>
    <xf numFmtId="0" fontId="0" fillId="0" borderId="13" xfId="0" applyBorder="1" applyAlignment="1">
      <alignment horizontal="left" vertical="center"/>
    </xf>
    <xf numFmtId="0" fontId="0" fillId="0" borderId="13" xfId="0" applyFont="1" applyBorder="1" applyAlignment="1">
      <alignment vertical="center"/>
    </xf>
    <xf numFmtId="0" fontId="22" fillId="0" borderId="13" xfId="5" applyFont="1" applyBorder="1" applyAlignment="1">
      <alignment horizontal="left" vertical="center" wrapText="1"/>
    </xf>
    <xf numFmtId="0" fontId="2" fillId="0" borderId="13" xfId="0" applyFont="1" applyBorder="1"/>
    <xf numFmtId="0" fontId="2" fillId="0" borderId="13" xfId="0" applyFont="1" applyBorder="1" applyAlignment="1">
      <alignment vertical="center"/>
    </xf>
    <xf numFmtId="0" fontId="2" fillId="0" borderId="13" xfId="0" applyFont="1" applyBorder="1" applyAlignment="1">
      <alignment vertical="top"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0" fontId="0" fillId="0" borderId="0" xfId="1" applyNumberFormat="1" applyFont="1" applyFill="1"/>
    <xf numFmtId="0" fontId="2" fillId="0" borderId="0" xfId="0" applyFont="1" applyBorder="1" applyAlignment="1">
      <alignment horizontal="center" vertical="center" wrapText="1"/>
    </xf>
    <xf numFmtId="0" fontId="43" fillId="0" borderId="0" xfId="0" applyFont="1" applyAlignment="1">
      <alignment vertical="center" wrapText="1"/>
    </xf>
    <xf numFmtId="4" fontId="2" fillId="0" borderId="13" xfId="16" applyNumberFormat="1" applyFont="1" applyBorder="1" applyAlignment="1">
      <alignment horizontal="right" vertical="center" wrapText="1"/>
    </xf>
    <xf numFmtId="4" fontId="66" fillId="0" borderId="13" xfId="16" applyNumberFormat="1" applyFont="1" applyBorder="1" applyAlignment="1">
      <alignment horizontal="right" vertical="center" wrapText="1"/>
    </xf>
    <xf numFmtId="0" fontId="25" fillId="0" borderId="0" xfId="0" applyFont="1"/>
    <xf numFmtId="0" fontId="68" fillId="0" borderId="0" xfId="0" applyFont="1" applyAlignment="1">
      <alignment horizontal="left" vertical="center" wrapText="1"/>
    </xf>
    <xf numFmtId="0" fontId="41" fillId="0" borderId="0" xfId="0" applyFont="1" applyAlignment="1">
      <alignment vertical="center" wrapText="1"/>
    </xf>
    <xf numFmtId="0" fontId="41" fillId="0" borderId="0" xfId="0" applyFont="1"/>
    <xf numFmtId="0" fontId="69" fillId="0" borderId="0" xfId="0" applyFont="1" applyAlignment="1">
      <alignment horizontal="left" vertical="center" wrapText="1"/>
    </xf>
    <xf numFmtId="0" fontId="70" fillId="0" borderId="0" xfId="0" applyFont="1" applyAlignment="1">
      <alignment horizontal="left" vertical="center" wrapText="1"/>
    </xf>
    <xf numFmtId="0" fontId="71" fillId="0" borderId="0" xfId="0" applyFont="1" applyAlignment="1">
      <alignment horizontal="left" vertical="center" wrapText="1"/>
    </xf>
    <xf numFmtId="43" fontId="2" fillId="0" borderId="13" xfId="14" applyFont="1" applyFill="1" applyBorder="1" applyAlignment="1">
      <alignment horizontal="left" vertical="center" wrapText="1"/>
    </xf>
    <xf numFmtId="2" fontId="2" fillId="0" borderId="13" xfId="14" applyNumberFormat="1" applyFont="1" applyFill="1" applyBorder="1" applyAlignment="1">
      <alignment horizontal="right" vertical="center" wrapText="1"/>
    </xf>
    <xf numFmtId="0" fontId="67" fillId="0" borderId="0" xfId="17" applyFont="1" applyAlignment="1">
      <alignment horizontal="left" vertical="center" wrapText="1"/>
    </xf>
    <xf numFmtId="0" fontId="72" fillId="0" borderId="0" xfId="0" applyFont="1" applyAlignment="1">
      <alignment vertical="center" wrapText="1"/>
    </xf>
    <xf numFmtId="0" fontId="66" fillId="0" borderId="0" xfId="17" applyFont="1" applyAlignment="1">
      <alignment horizontal="left" vertical="center" wrapText="1"/>
    </xf>
    <xf numFmtId="0" fontId="25" fillId="0" borderId="0" xfId="0" applyFont="1" applyAlignment="1">
      <alignment vertical="center" wrapText="1"/>
    </xf>
    <xf numFmtId="0" fontId="73" fillId="0" borderId="0" xfId="0" applyFont="1" applyAlignment="1">
      <alignment horizontal="justify" vertical="center" wrapText="1"/>
    </xf>
    <xf numFmtId="0" fontId="66" fillId="0" borderId="0" xfId="17" applyFont="1"/>
    <xf numFmtId="0" fontId="49" fillId="0" borderId="0" xfId="17" applyFont="1"/>
    <xf numFmtId="0" fontId="74" fillId="0" borderId="0" xfId="15" applyFont="1" applyAlignment="1">
      <alignment horizontal="left" vertical="top" wrapText="1"/>
    </xf>
    <xf numFmtId="10" fontId="49" fillId="0" borderId="0" xfId="1" applyNumberFormat="1" applyFont="1"/>
    <xf numFmtId="0" fontId="75" fillId="0" borderId="0" xfId="17" applyFont="1" applyAlignment="1">
      <alignment horizontal="justify"/>
    </xf>
    <xf numFmtId="0" fontId="4" fillId="0" borderId="0" xfId="0" applyFont="1"/>
    <xf numFmtId="0" fontId="8" fillId="2" borderId="2" xfId="0" applyFont="1" applyFill="1" applyBorder="1" applyAlignment="1">
      <alignment vertical="center"/>
    </xf>
    <xf numFmtId="0" fontId="8" fillId="2" borderId="1" xfId="0" applyFont="1" applyFill="1" applyBorder="1" applyAlignment="1">
      <alignmen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0" fillId="0" borderId="13" xfId="0" applyBorder="1"/>
    <xf numFmtId="0" fontId="2" fillId="11" borderId="2" xfId="0" applyFont="1" applyFill="1" applyBorder="1" applyAlignment="1">
      <alignment horizontal="left" vertical="center"/>
    </xf>
    <xf numFmtId="0" fontId="2" fillId="11" borderId="13" xfId="0" applyFont="1" applyFill="1" applyBorder="1" applyAlignment="1">
      <alignment horizontal="left" vertical="center"/>
    </xf>
    <xf numFmtId="0" fontId="0" fillId="0" borderId="13" xfId="0" applyBorder="1" applyAlignment="1">
      <alignment horizontal="left"/>
    </xf>
    <xf numFmtId="4" fontId="2" fillId="0" borderId="2" xfId="0" applyNumberFormat="1" applyFont="1" applyBorder="1" applyAlignment="1">
      <alignment horizontal="left" vertical="center"/>
    </xf>
    <xf numFmtId="4" fontId="0" fillId="0" borderId="13" xfId="0" applyNumberFormat="1" applyBorder="1" applyAlignment="1">
      <alignment horizontal="left"/>
    </xf>
    <xf numFmtId="9" fontId="2" fillId="0" borderId="2" xfId="0" applyNumberFormat="1" applyFont="1" applyBorder="1" applyAlignment="1">
      <alignment horizontal="left" vertical="center"/>
    </xf>
    <xf numFmtId="9" fontId="0" fillId="0" borderId="13" xfId="0" applyNumberFormat="1" applyBorder="1" applyAlignment="1">
      <alignment horizontal="left"/>
    </xf>
    <xf numFmtId="14" fontId="2" fillId="0" borderId="2" xfId="0" applyNumberFormat="1" applyFont="1" applyBorder="1" applyAlignment="1">
      <alignment horizontal="left" vertical="center"/>
    </xf>
    <xf numFmtId="14" fontId="2" fillId="0" borderId="13" xfId="0" applyNumberFormat="1" applyFont="1" applyBorder="1" applyAlignment="1">
      <alignment horizontal="left" vertical="center"/>
    </xf>
    <xf numFmtId="14" fontId="0" fillId="0" borderId="13" xfId="0" applyNumberFormat="1" applyBorder="1" applyAlignment="1">
      <alignment horizontal="left"/>
    </xf>
    <xf numFmtId="0" fontId="1" fillId="0" borderId="2" xfId="0" applyFont="1" applyBorder="1" applyAlignment="1">
      <alignment horizontal="left" vertical="center" wrapText="1"/>
    </xf>
    <xf numFmtId="0" fontId="1"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13" xfId="0" applyFont="1" applyFill="1" applyBorder="1" applyAlignment="1">
      <alignment vertical="center" wrapText="1"/>
    </xf>
    <xf numFmtId="0" fontId="1" fillId="0" borderId="13" xfId="0" applyFont="1" applyBorder="1" applyAlignment="1">
      <alignment vertical="center" wrapText="1"/>
    </xf>
    <xf numFmtId="0" fontId="2" fillId="0" borderId="0" xfId="17" applyFont="1"/>
    <xf numFmtId="0" fontId="16" fillId="0" borderId="0" xfId="17" applyFont="1" applyAlignment="1">
      <alignment horizontal="center" vertical="center" wrapText="1"/>
    </xf>
    <xf numFmtId="0" fontId="16" fillId="13" borderId="13" xfId="17" applyFont="1" applyFill="1" applyBorder="1" applyAlignment="1">
      <alignment horizontal="center" vertical="center" wrapText="1"/>
    </xf>
    <xf numFmtId="0" fontId="16" fillId="13" borderId="13" xfId="17" applyFont="1" applyFill="1" applyBorder="1" applyAlignment="1">
      <alignment horizontal="left" vertical="center" wrapText="1"/>
    </xf>
    <xf numFmtId="0" fontId="2" fillId="9" borderId="13" xfId="0" applyFont="1" applyFill="1" applyBorder="1" applyAlignment="1">
      <alignment vertical="center" wrapText="1"/>
    </xf>
    <xf numFmtId="0" fontId="2" fillId="2" borderId="8" xfId="0" applyFont="1" applyFill="1" applyBorder="1" applyAlignment="1">
      <alignment horizontal="center" vertical="center"/>
    </xf>
    <xf numFmtId="0" fontId="0" fillId="0" borderId="13" xfId="0" applyFont="1" applyBorder="1"/>
    <xf numFmtId="0" fontId="2"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3" fontId="78" fillId="0" borderId="13" xfId="0" applyNumberFormat="1" applyFont="1" applyBorder="1" applyAlignment="1">
      <alignment horizontal="right" vertical="center"/>
    </xf>
    <xf numFmtId="0" fontId="79" fillId="14" borderId="3" xfId="0" applyFont="1" applyFill="1" applyBorder="1" applyAlignment="1">
      <alignment horizontal="left" vertical="center" wrapText="1"/>
    </xf>
    <xf numFmtId="0" fontId="79" fillId="14" borderId="1" xfId="0" applyFont="1" applyFill="1" applyBorder="1" applyAlignment="1">
      <alignment horizontal="left" vertical="center" wrapText="1"/>
    </xf>
    <xf numFmtId="4" fontId="78" fillId="15" borderId="13" xfId="0" applyNumberFormat="1" applyFont="1" applyFill="1" applyBorder="1"/>
    <xf numFmtId="165" fontId="78" fillId="15" borderId="13" xfId="19" applyNumberFormat="1" applyFont="1" applyFill="1" applyBorder="1"/>
    <xf numFmtId="0" fontId="0" fillId="11" borderId="13" xfId="0" applyFont="1" applyFill="1" applyBorder="1" applyAlignment="1">
      <alignment horizontal="left" vertical="top" wrapText="1"/>
    </xf>
    <xf numFmtId="0" fontId="0" fillId="9" borderId="13" xfId="0" applyFont="1" applyFill="1" applyBorder="1" applyAlignment="1">
      <alignment vertical="center" wrapText="1"/>
    </xf>
    <xf numFmtId="164" fontId="0" fillId="0" borderId="0" xfId="0" applyNumberFormat="1" applyFont="1"/>
    <xf numFmtId="0" fontId="0" fillId="0" borderId="13" xfId="0" applyFont="1" applyBorder="1" applyAlignment="1">
      <alignment horizontal="justify" vertical="center" wrapText="1"/>
    </xf>
    <xf numFmtId="10" fontId="0" fillId="0" borderId="0" xfId="1" applyNumberFormat="1" applyFont="1"/>
    <xf numFmtId="0" fontId="0" fillId="0" borderId="13" xfId="0" applyFont="1" applyBorder="1" applyAlignment="1">
      <alignment horizontal="left" wrapText="1"/>
    </xf>
    <xf numFmtId="3" fontId="0" fillId="0" borderId="0" xfId="0" applyNumberFormat="1" applyFont="1"/>
    <xf numFmtId="0" fontId="0" fillId="0" borderId="0" xfId="0" applyFont="1" applyAlignment="1">
      <alignment vertical="center" wrapText="1"/>
    </xf>
    <xf numFmtId="0" fontId="80" fillId="16" borderId="3" xfId="0" applyFont="1" applyFill="1" applyBorder="1" applyAlignment="1">
      <alignment horizontal="left" vertical="center"/>
    </xf>
    <xf numFmtId="0" fontId="1" fillId="9" borderId="13" xfId="0" applyFont="1" applyFill="1" applyBorder="1" applyAlignment="1">
      <alignment horizontal="left" vertical="center" wrapText="1" indent="1"/>
    </xf>
    <xf numFmtId="0" fontId="0" fillId="9" borderId="13" xfId="0" applyFont="1" applyFill="1" applyBorder="1" applyAlignment="1">
      <alignment horizontal="left" vertical="center" wrapText="1" indent="1"/>
    </xf>
    <xf numFmtId="0" fontId="1" fillId="9" borderId="13" xfId="0" applyFont="1" applyFill="1" applyBorder="1" applyAlignment="1">
      <alignment vertical="center" wrapText="1"/>
    </xf>
    <xf numFmtId="14" fontId="0" fillId="9" borderId="13" xfId="0" applyNumberFormat="1" applyFont="1" applyFill="1" applyBorder="1" applyAlignment="1">
      <alignment horizontal="center" vertical="center" wrapText="1"/>
    </xf>
    <xf numFmtId="0" fontId="0" fillId="9" borderId="4" xfId="0" applyFont="1"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0" fontId="0" fillId="9" borderId="13" xfId="0" applyFont="1" applyFill="1" applyBorder="1"/>
    <xf numFmtId="0" fontId="0" fillId="9" borderId="10" xfId="0" applyFont="1" applyFill="1" applyBorder="1"/>
    <xf numFmtId="14" fontId="1" fillId="9" borderId="13"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66" fontId="1" fillId="2" borderId="13" xfId="14" applyNumberFormat="1" applyFont="1" applyFill="1" applyBorder="1" applyAlignment="1">
      <alignment vertical="center" wrapText="1"/>
    </xf>
    <xf numFmtId="166" fontId="1" fillId="0" borderId="13" xfId="0" applyNumberFormat="1" applyFont="1" applyBorder="1" applyAlignment="1">
      <alignment vertical="center" wrapText="1"/>
    </xf>
    <xf numFmtId="166" fontId="9" fillId="2" borderId="13" xfId="14" applyNumberFormat="1" applyFont="1" applyFill="1" applyBorder="1" applyAlignment="1">
      <alignment vertical="center" wrapText="1"/>
    </xf>
    <xf numFmtId="3" fontId="0" fillId="0" borderId="1" xfId="0" applyNumberFormat="1" applyFont="1" applyBorder="1" applyAlignment="1">
      <alignment vertical="center" wrapText="1"/>
    </xf>
    <xf numFmtId="3" fontId="35" fillId="0" borderId="13" xfId="0" applyNumberFormat="1" applyFont="1" applyBorder="1" applyAlignment="1">
      <alignment vertical="center" wrapText="1"/>
    </xf>
    <xf numFmtId="3" fontId="35" fillId="9" borderId="13" xfId="0" applyNumberFormat="1" applyFont="1" applyFill="1" applyBorder="1" applyAlignment="1">
      <alignment vertical="center" wrapText="1"/>
    </xf>
    <xf numFmtId="3" fontId="6" fillId="2" borderId="13" xfId="14" applyNumberFormat="1" applyFont="1" applyFill="1" applyBorder="1" applyAlignment="1">
      <alignment horizontal="right" vertical="center" wrapText="1" indent="1"/>
    </xf>
    <xf numFmtId="0" fontId="15" fillId="9" borderId="13" xfId="0" applyFont="1" applyFill="1" applyBorder="1" applyAlignment="1">
      <alignment horizontal="left" vertical="center" wrapText="1" indent="1"/>
    </xf>
    <xf numFmtId="166" fontId="6" fillId="2" borderId="13" xfId="14" applyNumberFormat="1" applyFont="1" applyFill="1" applyBorder="1" applyAlignment="1">
      <alignment vertical="center" wrapText="1"/>
    </xf>
    <xf numFmtId="166" fontId="0" fillId="9" borderId="13" xfId="0" applyNumberFormat="1" applyFont="1" applyFill="1" applyBorder="1" applyAlignment="1">
      <alignment vertical="center" wrapText="1"/>
    </xf>
    <xf numFmtId="166" fontId="0" fillId="9" borderId="13" xfId="0" applyNumberFormat="1" applyFont="1" applyFill="1" applyBorder="1" applyAlignment="1">
      <alignment horizontal="center" vertical="center" wrapText="1"/>
    </xf>
    <xf numFmtId="166" fontId="0" fillId="15" borderId="13" xfId="0" applyNumberFormat="1" applyFont="1" applyFill="1" applyBorder="1"/>
    <xf numFmtId="166" fontId="4" fillId="9" borderId="13" xfId="14" applyNumberFormat="1" applyFont="1" applyFill="1" applyBorder="1" applyAlignment="1">
      <alignment vertical="center" wrapText="1"/>
    </xf>
    <xf numFmtId="166" fontId="6" fillId="2" borderId="13" xfId="14" applyNumberFormat="1" applyFont="1" applyFill="1" applyBorder="1" applyAlignment="1">
      <alignment horizontal="left" vertical="center" wrapText="1"/>
    </xf>
    <xf numFmtId="0" fontId="2" fillId="9" borderId="13" xfId="0" applyFont="1" applyFill="1" applyBorder="1" applyAlignment="1">
      <alignment horizontal="justify" vertical="center" wrapText="1"/>
    </xf>
    <xf numFmtId="166" fontId="16" fillId="2" borderId="13" xfId="14" applyNumberFormat="1" applyFont="1" applyFill="1" applyBorder="1" applyAlignment="1">
      <alignment horizontal="justify" vertical="center"/>
    </xf>
    <xf numFmtId="166" fontId="16" fillId="2" borderId="13" xfId="14" applyNumberFormat="1" applyFont="1" applyFill="1" applyBorder="1" applyAlignment="1">
      <alignment horizontal="right" vertical="center" wrapText="1"/>
    </xf>
    <xf numFmtId="0" fontId="2" fillId="9" borderId="13" xfId="0" applyFont="1" applyFill="1" applyBorder="1" applyAlignment="1">
      <alignment horizontal="left" vertical="center" wrapText="1" indent="1"/>
    </xf>
    <xf numFmtId="10" fontId="16" fillId="2" borderId="13" xfId="1" applyNumberFormat="1" applyFont="1" applyFill="1" applyBorder="1" applyAlignment="1">
      <alignment horizontal="right" vertical="center" wrapText="1"/>
    </xf>
    <xf numFmtId="166" fontId="6" fillId="2" borderId="13" xfId="14" applyNumberFormat="1" applyFont="1" applyFill="1" applyBorder="1" applyAlignment="1">
      <alignment horizontal="right" vertical="center" wrapText="1" indent="1"/>
    </xf>
    <xf numFmtId="3" fontId="1" fillId="0" borderId="13" xfId="0" applyNumberFormat="1" applyFont="1" applyBorder="1" applyAlignment="1">
      <alignment vertical="center" wrapText="1"/>
    </xf>
    <xf numFmtId="0" fontId="6" fillId="2" borderId="14" xfId="0" applyFont="1" applyFill="1" applyBorder="1" applyAlignment="1">
      <alignment horizontal="center" vertical="center" wrapText="1"/>
    </xf>
    <xf numFmtId="166" fontId="16" fillId="2" borderId="2" xfId="14" applyNumberFormat="1" applyFont="1" applyFill="1" applyBorder="1" applyAlignment="1">
      <alignment horizontal="right" vertical="center" wrapText="1"/>
    </xf>
    <xf numFmtId="0" fontId="2" fillId="9" borderId="13" xfId="3" applyFont="1" applyFill="1" applyBorder="1" applyAlignment="1">
      <alignment horizontal="left" vertical="center" wrapText="1" indent="1"/>
    </xf>
    <xf numFmtId="166" fontId="6" fillId="2" borderId="13" xfId="14" applyNumberFormat="1" applyFont="1" applyFill="1" applyBorder="1" applyAlignment="1">
      <alignment horizontal="center" vertical="center"/>
    </xf>
    <xf numFmtId="0" fontId="2" fillId="9" borderId="13" xfId="11" applyFont="1" applyFill="1" applyBorder="1" applyAlignment="1">
      <alignment vertical="center" wrapText="1"/>
    </xf>
    <xf numFmtId="0" fontId="2" fillId="9" borderId="13" xfId="0" quotePrefix="1" applyFont="1" applyFill="1" applyBorder="1" applyAlignment="1">
      <alignment wrapText="1"/>
    </xf>
    <xf numFmtId="0" fontId="6" fillId="2" borderId="13" xfId="0" applyFont="1" applyFill="1" applyBorder="1" applyAlignment="1">
      <alignment horizontal="center" wrapText="1"/>
    </xf>
    <xf numFmtId="166" fontId="6" fillId="2" borderId="13" xfId="14" applyNumberFormat="1" applyFont="1" applyFill="1" applyBorder="1" applyAlignment="1">
      <alignment horizontal="center" wrapText="1"/>
    </xf>
    <xf numFmtId="0" fontId="1" fillId="9" borderId="13" xfId="0" applyFont="1" applyFill="1" applyBorder="1" applyAlignment="1">
      <alignment horizontal="left" vertical="center" wrapText="1" indent="2"/>
    </xf>
    <xf numFmtId="0" fontId="16" fillId="2" borderId="13" xfId="0" applyFont="1" applyFill="1" applyBorder="1" applyAlignment="1">
      <alignment horizontal="left" vertical="center" wrapText="1"/>
    </xf>
    <xf numFmtId="3" fontId="2" fillId="0" borderId="13" xfId="10" applyNumberFormat="1" applyFont="1" applyBorder="1" applyAlignment="1">
      <alignment horizontal="right" vertical="center" wrapText="1"/>
    </xf>
    <xf numFmtId="0" fontId="2" fillId="0" borderId="13" xfId="10" applyFont="1" applyBorder="1" applyAlignment="1">
      <alignment horizontal="right" vertical="center" wrapText="1"/>
    </xf>
    <xf numFmtId="4" fontId="0" fillId="6" borderId="13" xfId="0" applyNumberFormat="1" applyFont="1" applyFill="1" applyBorder="1" applyAlignment="1">
      <alignment horizontal="right"/>
    </xf>
    <xf numFmtId="14" fontId="2" fillId="9" borderId="13" xfId="0" applyNumberFormat="1" applyFont="1" applyFill="1" applyBorder="1" applyAlignment="1">
      <alignment horizontal="center" vertical="center"/>
    </xf>
    <xf numFmtId="0" fontId="2" fillId="9" borderId="13" xfId="0" applyFont="1" applyFill="1" applyBorder="1" applyAlignment="1">
      <alignment horizontal="justify" vertical="top"/>
    </xf>
    <xf numFmtId="0" fontId="2" fillId="9" borderId="13" xfId="11" applyFont="1" applyFill="1" applyBorder="1" applyAlignment="1">
      <alignment horizontal="justify" vertical="top"/>
    </xf>
    <xf numFmtId="0" fontId="6" fillId="9" borderId="13" xfId="0" applyFont="1" applyFill="1" applyBorder="1" applyAlignment="1">
      <alignment horizontal="justify" vertical="top"/>
    </xf>
    <xf numFmtId="0" fontId="2" fillId="9" borderId="13" xfId="0" applyFont="1" applyFill="1" applyBorder="1" applyAlignment="1">
      <alignment horizontal="justify" vertical="top" wrapText="1"/>
    </xf>
    <xf numFmtId="0" fontId="16" fillId="9" borderId="13" xfId="0" applyFont="1" applyFill="1" applyBorder="1"/>
    <xf numFmtId="0" fontId="16" fillId="9" borderId="13" xfId="0" applyFont="1" applyFill="1" applyBorder="1" applyAlignment="1">
      <alignment horizontal="justify" vertical="top"/>
    </xf>
    <xf numFmtId="0" fontId="2" fillId="9" borderId="13" xfId="0" applyFont="1" applyFill="1" applyBorder="1"/>
    <xf numFmtId="0" fontId="0" fillId="9" borderId="4" xfId="0" applyFont="1" applyFill="1" applyBorder="1" applyAlignment="1">
      <alignment horizontal="center"/>
    </xf>
    <xf numFmtId="0" fontId="0" fillId="9" borderId="10" xfId="0" applyFont="1" applyFill="1" applyBorder="1" applyAlignment="1">
      <alignment horizontal="center"/>
    </xf>
    <xf numFmtId="164" fontId="2" fillId="9" borderId="13" xfId="1" applyNumberFormat="1" applyFont="1" applyFill="1" applyBorder="1" applyAlignment="1" applyProtection="1">
      <alignment horizontal="left" vertical="center" wrapText="1"/>
      <protection locked="0"/>
    </xf>
    <xf numFmtId="3" fontId="2" fillId="9" borderId="13" xfId="6" applyNumberFormat="1" applyFont="1" applyFill="1" applyAlignment="1">
      <alignment horizontal="left" vertical="center" wrapText="1"/>
      <protection locked="0"/>
    </xf>
    <xf numFmtId="0" fontId="6" fillId="2" borderId="13" xfId="0" applyFont="1" applyFill="1" applyBorder="1" applyAlignment="1">
      <alignment horizontal="left" vertical="center"/>
    </xf>
    <xf numFmtId="0" fontId="52" fillId="2" borderId="13" xfId="0" applyFont="1" applyFill="1" applyBorder="1" applyAlignment="1">
      <alignment horizontal="justify" vertical="center" wrapText="1"/>
    </xf>
    <xf numFmtId="0" fontId="23" fillId="2" borderId="13" xfId="0" applyFont="1" applyFill="1" applyBorder="1" applyAlignment="1">
      <alignment horizontal="justify" vertical="center" wrapText="1"/>
    </xf>
    <xf numFmtId="0" fontId="8" fillId="9" borderId="13" xfId="0" applyFont="1" applyFill="1" applyBorder="1" applyAlignment="1">
      <alignment horizontal="left" vertical="center" wrapText="1" indent="1"/>
    </xf>
    <xf numFmtId="14" fontId="0" fillId="0" borderId="13" xfId="0" applyNumberFormat="1" applyFont="1" applyBorder="1" applyAlignment="1">
      <alignment horizontal="center" vertical="center" wrapText="1"/>
    </xf>
    <xf numFmtId="0" fontId="9" fillId="2" borderId="7" xfId="0" applyFont="1" applyFill="1" applyBorder="1" applyAlignment="1">
      <alignment horizontal="left" vertical="center"/>
    </xf>
    <xf numFmtId="0" fontId="6" fillId="2" borderId="2" xfId="0" applyFont="1" applyFill="1" applyBorder="1" applyAlignment="1">
      <alignment horizontal="center" vertical="center" wrapText="1"/>
    </xf>
    <xf numFmtId="0" fontId="15" fillId="9" borderId="13" xfId="0" applyFont="1" applyFill="1" applyBorder="1" applyAlignment="1">
      <alignment horizontal="left" vertical="center" wrapText="1" indent="2"/>
    </xf>
    <xf numFmtId="10" fontId="6" fillId="2" borderId="13" xfId="1" applyNumberFormat="1" applyFont="1" applyFill="1" applyBorder="1" applyAlignment="1">
      <alignment vertical="center" wrapText="1"/>
    </xf>
    <xf numFmtId="0" fontId="28" fillId="9" borderId="13" xfId="0" applyFont="1" applyFill="1" applyBorder="1" applyAlignment="1">
      <alignment horizontal="left" vertical="center" wrapText="1" indent="2"/>
    </xf>
    <xf numFmtId="0" fontId="15" fillId="9" borderId="13" xfId="0" applyFont="1" applyFill="1" applyBorder="1" applyAlignment="1">
      <alignment horizontal="left" vertical="center" wrapText="1" indent="4"/>
    </xf>
    <xf numFmtId="0" fontId="6" fillId="2" borderId="10" xfId="0" applyFont="1" applyFill="1" applyBorder="1" applyAlignment="1">
      <alignment horizontal="center" vertical="center" wrapText="1"/>
    </xf>
    <xf numFmtId="0" fontId="16" fillId="2" borderId="13" xfId="0" applyFont="1" applyFill="1" applyBorder="1" applyAlignment="1">
      <alignment wrapText="1"/>
    </xf>
    <xf numFmtId="166" fontId="16" fillId="2" borderId="13" xfId="14" applyNumberFormat="1" applyFont="1" applyFill="1" applyBorder="1" applyAlignment="1">
      <alignment wrapText="1"/>
    </xf>
    <xf numFmtId="0" fontId="2" fillId="9" borderId="13" xfId="0" applyFont="1" applyFill="1" applyBorder="1" applyAlignment="1">
      <alignment wrapText="1"/>
    </xf>
    <xf numFmtId="0" fontId="6" fillId="2" borderId="4"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1"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8" fillId="9" borderId="13" xfId="0" applyFont="1" applyFill="1" applyBorder="1" applyAlignment="1">
      <alignment vertical="center" wrapText="1"/>
    </xf>
    <xf numFmtId="166" fontId="43" fillId="2" borderId="13" xfId="14" applyNumberFormat="1" applyFont="1" applyFill="1" applyBorder="1" applyAlignment="1">
      <alignment vertical="center" wrapText="1"/>
    </xf>
    <xf numFmtId="10" fontId="43" fillId="2" borderId="13" xfId="1" applyNumberFormat="1" applyFont="1" applyFill="1" applyBorder="1" applyAlignment="1">
      <alignment vertical="center" wrapText="1"/>
    </xf>
    <xf numFmtId="0" fontId="0" fillId="9" borderId="13" xfId="0" applyFont="1" applyFill="1" applyBorder="1" applyAlignment="1">
      <alignment horizontal="left" vertical="center" wrapText="1" indent="2"/>
    </xf>
    <xf numFmtId="0" fontId="2" fillId="9" borderId="13"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16" fillId="2" borderId="13" xfId="0" applyNumberFormat="1" applyFont="1" applyFill="1" applyBorder="1" applyAlignment="1">
      <alignment horizontal="center" vertical="center" wrapText="1"/>
    </xf>
    <xf numFmtId="0" fontId="9" fillId="2" borderId="13" xfId="0" applyFont="1" applyFill="1" applyBorder="1" applyAlignment="1">
      <alignment vertical="top" wrapText="1"/>
    </xf>
    <xf numFmtId="10" fontId="9" fillId="2" borderId="13" xfId="1" applyNumberFormat="1" applyFont="1" applyFill="1" applyBorder="1" applyAlignment="1">
      <alignment vertical="center" wrapText="1"/>
    </xf>
    <xf numFmtId="0" fontId="8" fillId="9" borderId="13" xfId="0" applyFont="1" applyFill="1" applyBorder="1" applyAlignment="1">
      <alignment horizontal="left" vertical="center" wrapText="1" indent="2"/>
    </xf>
    <xf numFmtId="166" fontId="6" fillId="2" borderId="13" xfId="14" applyNumberFormat="1" applyFont="1" applyFill="1" applyBorder="1" applyAlignment="1">
      <alignment horizontal="left" vertical="center" wrapText="1" indent="1"/>
    </xf>
    <xf numFmtId="0" fontId="15" fillId="9" borderId="13" xfId="0" applyFont="1" applyFill="1" applyBorder="1" applyAlignment="1">
      <alignment horizontal="left" vertical="center" wrapText="1" indent="3"/>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9" borderId="13" xfId="0" applyFont="1" applyFill="1" applyBorder="1" applyAlignment="1">
      <alignment horizontal="left" vertical="center" indent="1"/>
    </xf>
    <xf numFmtId="166" fontId="6" fillId="2" borderId="13" xfId="14" applyNumberFormat="1" applyFont="1" applyFill="1" applyBorder="1" applyAlignment="1">
      <alignment vertical="center"/>
    </xf>
    <xf numFmtId="0" fontId="24" fillId="2" borderId="13" xfId="0" applyFont="1" applyFill="1" applyBorder="1" applyAlignment="1">
      <alignment horizontal="justify" vertical="center" wrapText="1"/>
    </xf>
    <xf numFmtId="0" fontId="34" fillId="2" borderId="13" xfId="0" applyFont="1" applyFill="1" applyBorder="1" applyAlignment="1">
      <alignment horizontal="justify" vertical="center" wrapText="1"/>
    </xf>
    <xf numFmtId="166" fontId="16" fillId="2" borderId="13" xfId="14" applyNumberFormat="1" applyFont="1" applyFill="1" applyBorder="1" applyAlignment="1">
      <alignment vertical="center" wrapText="1"/>
    </xf>
    <xf numFmtId="0" fontId="58" fillId="9" borderId="13" xfId="0" applyFont="1" applyFill="1" applyBorder="1" applyAlignment="1">
      <alignment horizontal="left" vertical="center" wrapText="1" indent="1"/>
    </xf>
    <xf numFmtId="166" fontId="16" fillId="2" borderId="13" xfId="14" applyNumberFormat="1" applyFont="1" applyFill="1" applyBorder="1" applyAlignment="1">
      <alignment vertical="center"/>
    </xf>
    <xf numFmtId="0" fontId="16" fillId="2" borderId="15" xfId="0" applyFont="1" applyFill="1" applyBorder="1" applyAlignment="1">
      <alignment horizontal="center"/>
    </xf>
    <xf numFmtId="0" fontId="16" fillId="2" borderId="14" xfId="0" applyFont="1" applyFill="1" applyBorder="1" applyAlignment="1">
      <alignment horizontal="center"/>
    </xf>
    <xf numFmtId="0" fontId="16" fillId="2" borderId="13" xfId="0" applyFont="1" applyFill="1" applyBorder="1" applyAlignment="1">
      <alignment horizontal="center"/>
    </xf>
    <xf numFmtId="166" fontId="16" fillId="2" borderId="13" xfId="14" applyNumberFormat="1" applyFont="1" applyFill="1" applyBorder="1" applyAlignment="1">
      <alignment horizontal="left" vertical="center"/>
    </xf>
    <xf numFmtId="0" fontId="2" fillId="9" borderId="15" xfId="0" applyFont="1" applyFill="1" applyBorder="1" applyAlignment="1">
      <alignment horizontal="left" wrapText="1" indent="1"/>
    </xf>
    <xf numFmtId="0" fontId="2" fillId="9" borderId="13" xfId="0" applyFont="1" applyFill="1" applyBorder="1" applyAlignment="1">
      <alignment horizontal="left" indent="1"/>
    </xf>
    <xf numFmtId="0" fontId="2" fillId="9" borderId="13" xfId="0" applyFont="1" applyFill="1" applyBorder="1" applyAlignment="1">
      <alignment horizontal="left" wrapText="1" indent="1"/>
    </xf>
    <xf numFmtId="166" fontId="16" fillId="2" borderId="13" xfId="14" applyNumberFormat="1" applyFont="1" applyFill="1" applyBorder="1" applyAlignment="1">
      <alignment horizontal="left"/>
    </xf>
    <xf numFmtId="0" fontId="2" fillId="9" borderId="13" xfId="0" applyFont="1" applyFill="1" applyBorder="1" applyAlignment="1">
      <alignment horizontal="left" indent="2"/>
    </xf>
    <xf numFmtId="0" fontId="56" fillId="2" borderId="13" xfId="0" applyFont="1" applyFill="1" applyBorder="1" applyAlignment="1">
      <alignment horizontal="center" vertical="center" wrapText="1"/>
    </xf>
    <xf numFmtId="0" fontId="36" fillId="9" borderId="13" xfId="0" applyFont="1" applyFill="1" applyBorder="1" applyAlignment="1">
      <alignment horizontal="left" vertical="center" wrapText="1" indent="4"/>
    </xf>
    <xf numFmtId="0" fontId="36" fillId="9" borderId="13" xfId="0" applyFont="1" applyFill="1" applyBorder="1" applyAlignment="1">
      <alignment horizontal="left" vertical="center" wrapText="1" indent="3"/>
    </xf>
    <xf numFmtId="0" fontId="36" fillId="9" borderId="13" xfId="0" applyFont="1" applyFill="1" applyBorder="1" applyAlignment="1">
      <alignment horizontal="left" vertical="center" wrapText="1" indent="1"/>
    </xf>
    <xf numFmtId="166" fontId="37" fillId="2" borderId="13" xfId="14" applyNumberFormat="1" applyFont="1" applyFill="1" applyBorder="1" applyAlignment="1">
      <alignment vertical="center" wrapText="1"/>
    </xf>
    <xf numFmtId="0" fontId="16" fillId="2" borderId="13" xfId="3" quotePrefix="1" applyFont="1" applyFill="1" applyBorder="1" applyAlignment="1">
      <alignment horizontal="left" vertical="center"/>
    </xf>
    <xf numFmtId="0" fontId="16" fillId="2" borderId="13" xfId="10" applyFont="1" applyFill="1" applyBorder="1" applyAlignment="1">
      <alignment horizontal="center" vertical="center" wrapText="1"/>
    </xf>
    <xf numFmtId="0" fontId="2" fillId="9" borderId="13" xfId="10" applyFont="1" applyFill="1" applyBorder="1" applyAlignment="1">
      <alignment vertical="center" wrapText="1"/>
    </xf>
    <xf numFmtId="0" fontId="59" fillId="9" borderId="13" xfId="10" applyFont="1" applyFill="1" applyBorder="1" applyAlignment="1">
      <alignment horizontal="left" vertical="center" wrapText="1" indent="2"/>
    </xf>
    <xf numFmtId="0" fontId="2" fillId="9" borderId="13" xfId="10" applyFont="1" applyFill="1" applyBorder="1" applyAlignment="1">
      <alignment horizontal="left" vertical="center" wrapText="1"/>
    </xf>
    <xf numFmtId="0" fontId="2" fillId="9" borderId="13" xfId="0" applyFont="1" applyFill="1" applyBorder="1" applyAlignment="1">
      <alignment horizontal="center" vertical="center"/>
    </xf>
    <xf numFmtId="0" fontId="0" fillId="9" borderId="4" xfId="0" applyFont="1" applyFill="1" applyBorder="1" applyAlignment="1"/>
    <xf numFmtId="0" fontId="16" fillId="2" borderId="2" xfId="0" applyFont="1" applyFill="1" applyBorder="1" applyAlignment="1">
      <alignment horizontal="left"/>
    </xf>
    <xf numFmtId="0" fontId="16" fillId="2" borderId="3" xfId="0" applyFont="1" applyFill="1" applyBorder="1" applyAlignment="1">
      <alignment horizontal="left" vertical="center"/>
    </xf>
    <xf numFmtId="0" fontId="16" fillId="2" borderId="2" xfId="0" applyFont="1" applyFill="1" applyBorder="1" applyAlignment="1">
      <alignment horizontal="left" vertical="center"/>
    </xf>
    <xf numFmtId="0" fontId="16" fillId="2" borderId="13" xfId="0" applyFont="1" applyFill="1" applyBorder="1" applyAlignment="1">
      <alignment horizontal="center" vertical="center"/>
    </xf>
    <xf numFmtId="166" fontId="16" fillId="2" borderId="13" xfId="14" applyNumberFormat="1" applyFont="1" applyFill="1" applyBorder="1" applyAlignment="1">
      <alignment horizontal="center" vertical="center" wrapText="1"/>
    </xf>
    <xf numFmtId="0" fontId="2" fillId="9" borderId="13" xfId="0" applyFont="1" applyFill="1" applyBorder="1" applyAlignment="1">
      <alignment horizontal="left" wrapText="1" indent="2"/>
    </xf>
    <xf numFmtId="0" fontId="2" fillId="9" borderId="13" xfId="0" applyFont="1" applyFill="1" applyBorder="1" applyAlignment="1">
      <alignment horizontal="left" indent="4"/>
    </xf>
    <xf numFmtId="166" fontId="78" fillId="0" borderId="13" xfId="14" applyNumberFormat="1" applyFont="1" applyBorder="1" applyAlignment="1">
      <alignment horizontal="right" vertical="center"/>
    </xf>
    <xf numFmtId="166" fontId="78" fillId="0" borderId="13" xfId="14" applyNumberFormat="1" applyFont="1" applyFill="1" applyBorder="1" applyAlignment="1">
      <alignment horizontal="right" vertical="center"/>
    </xf>
    <xf numFmtId="0" fontId="16" fillId="10" borderId="2" xfId="0" applyFont="1" applyFill="1" applyBorder="1" applyAlignment="1">
      <alignment vertical="center" wrapText="1"/>
    </xf>
    <xf numFmtId="0" fontId="16" fillId="2"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2" xfId="0" applyFont="1" applyFill="1" applyBorder="1" applyAlignment="1">
      <alignment horizontal="left" vertical="center" wrapText="1" indent="2"/>
    </xf>
    <xf numFmtId="1" fontId="78" fillId="0" borderId="13" xfId="19" applyNumberFormat="1" applyFont="1" applyFill="1" applyBorder="1" applyAlignment="1">
      <alignment horizontal="right" vertical="center"/>
    </xf>
    <xf numFmtId="0" fontId="16" fillId="2" borderId="13" xfId="0" applyFont="1" applyFill="1" applyBorder="1" applyAlignment="1">
      <alignment horizontal="center" vertical="top" wrapText="1"/>
    </xf>
    <xf numFmtId="0" fontId="61" fillId="9" borderId="13" xfId="8" applyFont="1" applyFill="1" applyBorder="1" applyAlignment="1">
      <alignment wrapText="1"/>
    </xf>
    <xf numFmtId="0" fontId="2" fillId="9" borderId="13" xfId="0" applyFont="1" applyFill="1" applyBorder="1" applyAlignment="1">
      <alignment horizontal="left" wrapText="1"/>
    </xf>
    <xf numFmtId="0" fontId="16" fillId="2" borderId="13" xfId="0" applyFont="1" applyFill="1" applyBorder="1" applyAlignment="1">
      <alignment horizontal="center" wrapText="1"/>
    </xf>
    <xf numFmtId="49" fontId="82" fillId="10" borderId="13" xfId="8" applyNumberFormat="1" applyFont="1" applyFill="1" applyBorder="1" applyAlignment="1">
      <alignment horizontal="center" vertical="center" wrapText="1"/>
    </xf>
    <xf numFmtId="49" fontId="16" fillId="10" borderId="13" xfId="8" applyNumberFormat="1" applyFont="1" applyFill="1" applyBorder="1" applyAlignment="1">
      <alignment horizontal="center" vertical="center" wrapText="1"/>
    </xf>
    <xf numFmtId="166" fontId="16" fillId="2" borderId="13" xfId="14" applyNumberFormat="1" applyFont="1" applyFill="1" applyBorder="1"/>
    <xf numFmtId="0" fontId="16" fillId="2" borderId="14" xfId="3" applyFont="1" applyFill="1" applyBorder="1" applyAlignment="1">
      <alignment horizontal="center" vertical="center" wrapText="1"/>
    </xf>
    <xf numFmtId="0" fontId="16" fillId="2" borderId="13" xfId="7" applyFont="1" applyFill="1" applyBorder="1" applyAlignment="1">
      <alignment horizontal="center" vertical="center" wrapText="1"/>
    </xf>
    <xf numFmtId="0" fontId="16" fillId="2" borderId="12" xfId="3" applyFont="1" applyFill="1" applyBorder="1" applyAlignment="1">
      <alignment horizontal="center" vertical="center" wrapText="1"/>
    </xf>
    <xf numFmtId="166" fontId="16" fillId="2" borderId="15" xfId="14" applyNumberFormat="1" applyFont="1" applyFill="1" applyBorder="1" applyAlignment="1">
      <alignment horizontal="left" vertical="center" wrapText="1" indent="1"/>
    </xf>
    <xf numFmtId="0" fontId="2" fillId="9" borderId="13" xfId="3" applyFont="1" applyFill="1" applyBorder="1" applyAlignment="1">
      <alignment horizontal="left" vertical="center" wrapText="1" indent="2"/>
    </xf>
    <xf numFmtId="0" fontId="2" fillId="9" borderId="15" xfId="3" applyFont="1" applyFill="1" applyBorder="1" applyAlignment="1">
      <alignment horizontal="left" vertical="center" wrapText="1" indent="3"/>
    </xf>
    <xf numFmtId="166" fontId="16" fillId="2" borderId="13" xfId="14" applyNumberFormat="1" applyFont="1" applyFill="1" applyBorder="1" applyAlignment="1">
      <alignment horizontal="left" vertical="center" wrapText="1" indent="1"/>
    </xf>
    <xf numFmtId="0" fontId="2" fillId="9" borderId="13" xfId="3" applyFont="1" applyFill="1" applyBorder="1" applyAlignment="1">
      <alignment horizontal="left" vertical="center" wrapText="1" indent="3"/>
    </xf>
    <xf numFmtId="0" fontId="16" fillId="2" borderId="13" xfId="5" applyFont="1" applyFill="1" applyBorder="1" applyAlignment="1">
      <alignment horizontal="left" vertical="center" wrapText="1"/>
    </xf>
    <xf numFmtId="0" fontId="6" fillId="2" borderId="15" xfId="0" applyFont="1" applyFill="1" applyBorder="1" applyAlignment="1">
      <alignment horizontal="center" vertical="center"/>
    </xf>
    <xf numFmtId="0" fontId="0" fillId="9" borderId="15" xfId="0" applyFont="1" applyFill="1" applyBorder="1" applyAlignment="1">
      <alignment wrapText="1"/>
    </xf>
    <xf numFmtId="0" fontId="2" fillId="9" borderId="1" xfId="0" applyFont="1" applyFill="1" applyBorder="1" applyAlignment="1">
      <alignment horizontal="left" vertical="center" wrapText="1"/>
    </xf>
    <xf numFmtId="0" fontId="0" fillId="9" borderId="6" xfId="0" applyFont="1" applyFill="1" applyBorder="1" applyAlignment="1">
      <alignment wrapText="1"/>
    </xf>
    <xf numFmtId="0" fontId="0" fillId="9" borderId="14" xfId="0" applyFont="1" applyFill="1" applyBorder="1" applyAlignment="1">
      <alignment wrapText="1"/>
    </xf>
    <xf numFmtId="166" fontId="6" fillId="2" borderId="13" xfId="14" applyNumberFormat="1" applyFont="1" applyFill="1" applyBorder="1" applyAlignment="1">
      <alignment horizontal="center" vertical="center" wrapText="1"/>
    </xf>
    <xf numFmtId="0" fontId="2" fillId="9" borderId="1" xfId="0" applyFont="1" applyFill="1" applyBorder="1" applyAlignment="1">
      <alignment horizontal="left" vertical="center" wrapText="1" indent="3"/>
    </xf>
    <xf numFmtId="0" fontId="34" fillId="2" borderId="14" xfId="0" applyFont="1" applyFill="1" applyBorder="1" applyAlignment="1">
      <alignment horizontal="center" vertical="center" wrapText="1"/>
    </xf>
    <xf numFmtId="0" fontId="34" fillId="2" borderId="15" xfId="0" applyFont="1" applyFill="1" applyBorder="1" applyAlignment="1">
      <alignment vertical="center" wrapText="1"/>
    </xf>
    <xf numFmtId="0" fontId="17" fillId="9" borderId="13" xfId="0" applyFont="1" applyFill="1" applyBorder="1" applyAlignment="1">
      <alignment horizontal="left" vertical="center" wrapText="1"/>
    </xf>
    <xf numFmtId="0" fontId="17" fillId="9" borderId="13" xfId="0" applyFont="1" applyFill="1" applyBorder="1" applyAlignment="1">
      <alignment horizontal="left" vertical="center" wrapText="1" indent="3"/>
    </xf>
    <xf numFmtId="49" fontId="84" fillId="13" borderId="13" xfId="15" applyNumberFormat="1" applyFont="1" applyFill="1" applyBorder="1" applyAlignment="1">
      <alignment horizontal="center" vertical="center" wrapText="1"/>
    </xf>
    <xf numFmtId="0" fontId="66" fillId="13" borderId="13" xfId="17" applyFont="1" applyFill="1" applyBorder="1" applyAlignment="1">
      <alignment horizontal="left" vertical="center" wrapText="1"/>
    </xf>
    <xf numFmtId="0" fontId="83" fillId="13" borderId="13" xfId="17" applyFont="1" applyFill="1" applyBorder="1" applyAlignment="1">
      <alignment horizontal="left" vertical="center" wrapText="1"/>
    </xf>
    <xf numFmtId="166" fontId="2" fillId="0" borderId="13" xfId="14" applyNumberFormat="1" applyFont="1" applyFill="1" applyBorder="1" applyAlignment="1">
      <alignment horizontal="center" vertical="center"/>
    </xf>
    <xf numFmtId="166" fontId="0" fillId="6" borderId="13" xfId="0" applyNumberFormat="1" applyFill="1" applyBorder="1"/>
    <xf numFmtId="166" fontId="2" fillId="0" borderId="13" xfId="14" applyNumberFormat="1" applyFont="1" applyFill="1" applyBorder="1" applyAlignment="1">
      <alignment horizontal="left" vertical="center" wrapText="1"/>
    </xf>
    <xf numFmtId="0" fontId="16" fillId="13" borderId="13" xfId="17" applyFont="1" applyFill="1" applyBorder="1" applyAlignment="1">
      <alignment horizontal="left" vertical="center" wrapText="1" indent="1"/>
    </xf>
    <xf numFmtId="0" fontId="16" fillId="13" borderId="13" xfId="18" quotePrefix="1" applyFont="1" applyFill="1" applyBorder="1" applyAlignment="1">
      <alignment horizontal="center" vertical="center" wrapText="1"/>
    </xf>
    <xf numFmtId="166" fontId="2" fillId="0" borderId="13" xfId="14" applyNumberFormat="1" applyFont="1" applyFill="1" applyBorder="1" applyAlignment="1">
      <alignment vertical="center" wrapText="1"/>
    </xf>
    <xf numFmtId="166" fontId="4" fillId="6" borderId="13" xfId="0" applyNumberFormat="1" applyFont="1" applyFill="1" applyBorder="1"/>
    <xf numFmtId="0" fontId="9" fillId="2" borderId="13" xfId="0" applyFont="1" applyFill="1" applyBorder="1" applyAlignment="1">
      <alignment horizontal="center" vertical="center" wrapText="1"/>
    </xf>
    <xf numFmtId="0" fontId="80" fillId="16" borderId="2" xfId="0" applyFont="1" applyFill="1" applyBorder="1" applyAlignment="1">
      <alignment horizontal="left" vertical="center"/>
    </xf>
    <xf numFmtId="0" fontId="80" fillId="16" borderId="3" xfId="0" applyFont="1" applyFill="1" applyBorder="1" applyAlignment="1">
      <alignment horizontal="left" vertical="center"/>
    </xf>
    <xf numFmtId="0" fontId="80" fillId="16" borderId="1"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0" fillId="2" borderId="14" xfId="0" applyFont="1" applyFill="1" applyBorder="1" applyAlignment="1">
      <alignment horizontal="center"/>
    </xf>
    <xf numFmtId="0" fontId="0" fillId="2" borderId="13" xfId="0" applyFont="1" applyFill="1" applyBorder="1" applyAlignment="1">
      <alignment horizontal="center"/>
    </xf>
    <xf numFmtId="0" fontId="0" fillId="2" borderId="15" xfId="0" applyFont="1" applyFill="1" applyBorder="1" applyAlignment="1">
      <alignment horizontal="center"/>
    </xf>
    <xf numFmtId="0" fontId="2" fillId="9" borderId="13" xfId="0" applyFont="1" applyFill="1" applyBorder="1" applyAlignment="1">
      <alignment horizontal="left" vertical="center" wrapText="1"/>
    </xf>
    <xf numFmtId="3" fontId="2" fillId="0" borderId="15"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14" xfId="0" applyNumberFormat="1" applyFont="1" applyBorder="1" applyAlignment="1">
      <alignment horizontal="right" vertical="center"/>
    </xf>
    <xf numFmtId="0" fontId="2" fillId="0" borderId="13" xfId="0" applyFont="1" applyBorder="1" applyAlignment="1">
      <alignment horizontal="left" vertical="center" wrapText="1" indent="1"/>
    </xf>
    <xf numFmtId="0" fontId="16" fillId="2" borderId="13" xfId="0" applyFont="1" applyFill="1" applyBorder="1" applyAlignment="1">
      <alignment horizontal="center" vertical="center" wrapText="1"/>
    </xf>
    <xf numFmtId="0" fontId="0" fillId="0" borderId="0" xfId="0"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xf>
    <xf numFmtId="0" fontId="0" fillId="0" borderId="15"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6" borderId="2" xfId="0" applyFont="1" applyFill="1" applyBorder="1" applyAlignment="1">
      <alignment horizontal="center"/>
    </xf>
    <xf numFmtId="0" fontId="0" fillId="6" borderId="3" xfId="0" applyFont="1" applyFill="1" applyBorder="1" applyAlignment="1">
      <alignment horizontal="center"/>
    </xf>
    <xf numFmtId="0" fontId="0" fillId="6" borderId="1" xfId="0" applyFont="1" applyFill="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4" fontId="0" fillId="6" borderId="2" xfId="0" applyNumberFormat="1" applyFont="1" applyFill="1" applyBorder="1" applyAlignment="1">
      <alignment horizontal="center"/>
    </xf>
    <xf numFmtId="4" fontId="0" fillId="6" borderId="3" xfId="0" applyNumberFormat="1" applyFont="1" applyFill="1" applyBorder="1" applyAlignment="1">
      <alignment horizontal="center"/>
    </xf>
    <xf numFmtId="4" fontId="0" fillId="6" borderId="1" xfId="0" applyNumberFormat="1" applyFont="1" applyFill="1" applyBorder="1" applyAlignment="1">
      <alignment horizontal="center"/>
    </xf>
    <xf numFmtId="0" fontId="0" fillId="9" borderId="15" xfId="0" applyFont="1" applyFill="1" applyBorder="1" applyAlignment="1">
      <alignment horizontal="center"/>
    </xf>
    <xf numFmtId="0" fontId="0" fillId="9" borderId="6" xfId="0" applyFont="1" applyFill="1" applyBorder="1" applyAlignment="1">
      <alignment horizontal="center"/>
    </xf>
    <xf numFmtId="0" fontId="0" fillId="9" borderId="14" xfId="0" applyFont="1" applyFill="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0" fillId="0" borderId="0" xfId="0" applyFont="1" applyAlignment="1">
      <alignmen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left" vertical="center" wrapText="1" indent="8"/>
    </xf>
    <xf numFmtId="0" fontId="6" fillId="2" borderId="8" xfId="0" applyFont="1" applyFill="1" applyBorder="1" applyAlignment="1">
      <alignment horizontal="left" vertical="center" wrapText="1" indent="8"/>
    </xf>
    <xf numFmtId="0" fontId="6" fillId="2" borderId="9" xfId="0" applyFont="1" applyFill="1" applyBorder="1" applyAlignment="1">
      <alignment horizontal="left" vertical="center" wrapText="1" indent="8"/>
    </xf>
    <xf numFmtId="0" fontId="6" fillId="2" borderId="7" xfId="0" applyFont="1" applyFill="1" applyBorder="1" applyAlignment="1">
      <alignment horizontal="left" vertical="center" wrapText="1" indent="10"/>
    </xf>
    <xf numFmtId="0" fontId="6" fillId="2" borderId="8" xfId="0" applyFont="1" applyFill="1" applyBorder="1" applyAlignment="1">
      <alignment horizontal="left" vertical="center" wrapText="1" indent="10"/>
    </xf>
    <xf numFmtId="0" fontId="6" fillId="2" borderId="9" xfId="0" applyFont="1" applyFill="1" applyBorder="1" applyAlignment="1">
      <alignment horizontal="left" vertical="center" wrapText="1" indent="10"/>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6" xfId="0" applyFont="1" applyFill="1" applyBorder="1" applyAlignment="1">
      <alignment vertical="center" wrapText="1"/>
    </xf>
    <xf numFmtId="0" fontId="6" fillId="2" borderId="14" xfId="0" applyFont="1" applyFill="1" applyBorder="1" applyAlignment="1">
      <alignment vertical="center" wrapText="1"/>
    </xf>
    <xf numFmtId="0" fontId="0" fillId="0" borderId="0" xfId="0" applyFont="1" applyAlignment="1">
      <alignment horizontal="left"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9" fontId="16" fillId="2" borderId="13" xfId="0" applyNumberFormat="1" applyFont="1" applyFill="1" applyBorder="1" applyAlignment="1">
      <alignment horizontal="center" vertical="center" wrapText="1"/>
    </xf>
    <xf numFmtId="0" fontId="16" fillId="0" borderId="0" xfId="0" applyFont="1" applyAlignment="1">
      <alignment horizontal="right" vertical="center"/>
    </xf>
    <xf numFmtId="0" fontId="16" fillId="0" borderId="5" xfId="0" applyFont="1" applyBorder="1" applyAlignment="1">
      <alignment horizontal="right" vertical="center"/>
    </xf>
    <xf numFmtId="0" fontId="55" fillId="5" borderId="13" xfId="12">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16" fillId="2" borderId="15" xfId="0" applyFont="1" applyFill="1" applyBorder="1" applyAlignment="1">
      <alignment horizontal="center" vertical="center"/>
    </xf>
    <xf numFmtId="0" fontId="16" fillId="2" borderId="14" xfId="0" applyFont="1" applyFill="1" applyBorder="1" applyAlignment="1">
      <alignment horizontal="center" vertical="center"/>
    </xf>
    <xf numFmtId="0" fontId="80" fillId="16" borderId="2" xfId="0" applyFont="1" applyFill="1" applyBorder="1" applyAlignment="1">
      <alignment vertical="center"/>
    </xf>
    <xf numFmtId="0" fontId="80" fillId="16" borderId="3" xfId="0" applyFont="1" applyFill="1" applyBorder="1" applyAlignment="1">
      <alignment vertical="center"/>
    </xf>
    <xf numFmtId="0" fontId="16" fillId="2" borderId="13"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5" xfId="0" applyFont="1" applyFill="1" applyBorder="1" applyAlignment="1">
      <alignment horizontal="left" indent="2"/>
    </xf>
    <xf numFmtId="0" fontId="16" fillId="2" borderId="13" xfId="0" applyFont="1" applyFill="1" applyBorder="1" applyAlignment="1">
      <alignment horizontal="left" indent="2"/>
    </xf>
    <xf numFmtId="0" fontId="16" fillId="2" borderId="6" xfId="0" applyFont="1" applyFill="1" applyBorder="1" applyAlignment="1">
      <alignment horizontal="center" vertical="center"/>
    </xf>
    <xf numFmtId="0" fontId="16" fillId="2" borderId="7" xfId="0" applyFont="1" applyFill="1" applyBorder="1" applyAlignment="1">
      <alignment horizontal="left" indent="2"/>
    </xf>
    <xf numFmtId="0" fontId="16" fillId="2" borderId="1" xfId="0" applyFont="1" applyFill="1" applyBorder="1" applyAlignment="1">
      <alignment horizontal="left" indent="2"/>
    </xf>
    <xf numFmtId="0" fontId="2" fillId="2" borderId="13" xfId="0" applyFont="1" applyFill="1" applyBorder="1" applyAlignment="1">
      <alignment horizontal="center" wrapText="1"/>
    </xf>
    <xf numFmtId="0" fontId="2" fillId="2" borderId="13" xfId="0" applyFont="1" applyFill="1" applyBorder="1" applyAlignment="1">
      <alignment horizontal="center"/>
    </xf>
    <xf numFmtId="0" fontId="16" fillId="2" borderId="15" xfId="0" applyFont="1" applyFill="1" applyBorder="1" applyAlignment="1">
      <alignment horizontal="center"/>
    </xf>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16" fillId="2" borderId="13" xfId="0" applyFont="1" applyFill="1" applyBorder="1" applyAlignment="1">
      <alignment horizontal="left"/>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1" xfId="0" applyFont="1" applyFill="1" applyBorder="1" applyAlignment="1">
      <alignment horizontal="left" vertical="top" wrapText="1"/>
    </xf>
    <xf numFmtId="0" fontId="0" fillId="2" borderId="2" xfId="0" applyFont="1" applyFill="1" applyBorder="1" applyAlignment="1">
      <alignment horizontal="left"/>
    </xf>
    <xf numFmtId="0" fontId="0" fillId="2" borderId="1" xfId="0" applyFont="1" applyFill="1" applyBorder="1" applyAlignment="1">
      <alignment horizontal="left"/>
    </xf>
    <xf numFmtId="4" fontId="78" fillId="15" borderId="2" xfId="0" applyNumberFormat="1" applyFont="1" applyFill="1" applyBorder="1" applyAlignment="1">
      <alignment horizontal="center"/>
    </xf>
    <xf numFmtId="4" fontId="78" fillId="15" borderId="3" xfId="0" applyNumberFormat="1" applyFont="1" applyFill="1" applyBorder="1" applyAlignment="1">
      <alignment horizontal="center"/>
    </xf>
    <xf numFmtId="4" fontId="78" fillId="15" borderId="1" xfId="0" applyNumberFormat="1" applyFont="1" applyFill="1" applyBorder="1" applyAlignment="1">
      <alignment horizontal="center"/>
    </xf>
    <xf numFmtId="166" fontId="78" fillId="15" borderId="2" xfId="14" applyNumberFormat="1" applyFont="1" applyFill="1" applyBorder="1" applyAlignment="1">
      <alignment horizontal="center"/>
    </xf>
    <xf numFmtId="166" fontId="78" fillId="15" borderId="3" xfId="14" applyNumberFormat="1" applyFont="1" applyFill="1" applyBorder="1" applyAlignment="1">
      <alignment horizontal="center"/>
    </xf>
    <xf numFmtId="166" fontId="78" fillId="15" borderId="1" xfId="14" applyNumberFormat="1" applyFont="1" applyFill="1" applyBorder="1" applyAlignment="1">
      <alignment horizontal="center"/>
    </xf>
    <xf numFmtId="0" fontId="16" fillId="10" borderId="13" xfId="8" applyFont="1" applyFill="1" applyBorder="1" applyAlignment="1">
      <alignment horizontal="center" vertical="center"/>
    </xf>
    <xf numFmtId="0" fontId="16" fillId="2" borderId="7"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5"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1" xfId="0" applyFont="1" applyFill="1" applyBorder="1" applyAlignment="1">
      <alignment horizontal="left"/>
    </xf>
    <xf numFmtId="0" fontId="34" fillId="2" borderId="7"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0" fillId="2" borderId="2" xfId="0" applyFont="1" applyFill="1" applyBorder="1" applyAlignment="1"/>
    <xf numFmtId="0" fontId="0" fillId="2" borderId="3" xfId="0" applyFont="1" applyFill="1" applyBorder="1" applyAlignment="1"/>
    <xf numFmtId="0" fontId="0" fillId="2" borderId="1" xfId="0" applyFont="1" applyFill="1" applyBorder="1" applyAlignment="1"/>
    <xf numFmtId="0" fontId="16"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69" fillId="0" borderId="0" xfId="0" applyFont="1" applyAlignment="1">
      <alignment horizontal="left" vertical="center" wrapText="1"/>
    </xf>
    <xf numFmtId="0" fontId="42" fillId="0" borderId="0" xfId="0" applyFont="1" applyAlignment="1">
      <alignment horizontal="justify" vertical="center" wrapText="1"/>
    </xf>
    <xf numFmtId="0" fontId="70" fillId="0" borderId="0" xfId="0" applyFont="1" applyAlignment="1">
      <alignment horizontal="left" vertical="center" wrapText="1"/>
    </xf>
    <xf numFmtId="0" fontId="66" fillId="13" borderId="13" xfId="16" applyFont="1" applyFill="1" applyBorder="1" applyAlignment="1">
      <alignment horizontal="left" vertical="center" wrapText="1"/>
    </xf>
    <xf numFmtId="0" fontId="83" fillId="13" borderId="13" xfId="16" applyFont="1" applyFill="1" applyBorder="1" applyAlignment="1">
      <alignment horizontal="left" vertical="center" wrapText="1" indent="1"/>
    </xf>
    <xf numFmtId="0" fontId="68" fillId="0" borderId="0" xfId="0" applyFont="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1" xfId="0" applyFont="1" applyBorder="1" applyAlignment="1">
      <alignment horizontal="left" vertical="center"/>
    </xf>
    <xf numFmtId="49" fontId="84" fillId="13" borderId="13" xfId="15" applyNumberFormat="1" applyFont="1" applyFill="1" applyBorder="1" applyAlignment="1">
      <alignment horizontal="center" vertical="center" wrapText="1"/>
    </xf>
    <xf numFmtId="49" fontId="84" fillId="13" borderId="15" xfId="15" applyNumberFormat="1" applyFont="1" applyFill="1" applyBorder="1" applyAlignment="1">
      <alignment horizontal="center" vertical="center" wrapText="1"/>
    </xf>
    <xf numFmtId="0" fontId="66" fillId="13" borderId="13" xfId="16" applyFont="1" applyFill="1" applyBorder="1" applyAlignment="1">
      <alignment horizontal="center" vertical="center" wrapText="1"/>
    </xf>
    <xf numFmtId="0" fontId="66" fillId="13" borderId="15" xfId="16"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66" fillId="13" borderId="15" xfId="0" applyFont="1" applyFill="1" applyBorder="1" applyAlignment="1">
      <alignment horizontal="center" vertical="center" wrapText="1"/>
    </xf>
    <xf numFmtId="0" fontId="63" fillId="0" borderId="0" xfId="15" applyFont="1" applyFill="1" applyBorder="1" applyAlignment="1">
      <alignment horizontal="center" vertical="top" wrapText="1"/>
    </xf>
    <xf numFmtId="0" fontId="68" fillId="0" borderId="0" xfId="0" applyFont="1" applyAlignment="1">
      <alignment horizontal="justify" vertical="center" wrapText="1"/>
    </xf>
    <xf numFmtId="0" fontId="69" fillId="0" borderId="0" xfId="0" applyFont="1" applyAlignment="1">
      <alignment horizontal="justify" vertical="center" wrapText="1"/>
    </xf>
    <xf numFmtId="0" fontId="66" fillId="13" borderId="13" xfId="18" applyFont="1" applyFill="1" applyBorder="1" applyAlignment="1">
      <alignment horizontal="center" vertical="center" wrapText="1"/>
    </xf>
    <xf numFmtId="0" fontId="66" fillId="13" borderId="13" xfId="18" applyFont="1" applyFill="1" applyBorder="1" applyAlignment="1">
      <alignment horizontal="center" vertical="center"/>
    </xf>
    <xf numFmtId="0" fontId="73" fillId="0" borderId="0" xfId="0" applyFont="1" applyAlignment="1">
      <alignment horizontal="justify"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49" fillId="0" borderId="0" xfId="17" applyFont="1" applyAlignment="1">
      <alignment horizontal="center"/>
    </xf>
    <xf numFmtId="0" fontId="84" fillId="13" borderId="13" xfId="15" applyFont="1" applyFill="1" applyBorder="1" applyAlignment="1">
      <alignment horizontal="center" vertical="center" wrapText="1"/>
    </xf>
    <xf numFmtId="0" fontId="85" fillId="13" borderId="13" xfId="18" applyFont="1" applyFill="1" applyBorder="1" applyAlignment="1">
      <alignment horizontal="center" vertical="center"/>
    </xf>
    <xf numFmtId="0" fontId="76" fillId="0" borderId="0" xfId="0" applyFont="1" applyAlignment="1">
      <alignment horizontal="justify" vertical="center" wrapText="1"/>
    </xf>
    <xf numFmtId="0" fontId="16" fillId="13" borderId="13" xfId="17" applyFont="1" applyFill="1" applyBorder="1" applyAlignment="1">
      <alignment horizontal="center" vertical="center" wrapText="1"/>
    </xf>
    <xf numFmtId="0" fontId="77" fillId="0" borderId="2" xfId="17" applyFont="1" applyBorder="1" applyAlignment="1">
      <alignment vertical="center" wrapText="1"/>
    </xf>
    <xf numFmtId="0" fontId="77" fillId="0" borderId="3" xfId="17" applyFont="1" applyBorder="1" applyAlignment="1">
      <alignment vertical="center"/>
    </xf>
    <xf numFmtId="0" fontId="77" fillId="0" borderId="1" xfId="17" applyFont="1" applyBorder="1" applyAlignment="1">
      <alignment vertical="center"/>
    </xf>
  </cellXfs>
  <cellStyles count="20">
    <cellStyle name="=C:\WINNT35\SYSTEM32\COMMAND.COM" xfId="3" xr:uid="{00000000-0005-0000-0000-000000000000}"/>
    <cellStyle name="AGU_TITLE" xfId="12" xr:uid="{00000000-0005-0000-0000-000001000000}"/>
    <cellStyle name="Comma" xfId="14" builtinId="3"/>
    <cellStyle name="Currency" xfId="19" builtinId="4"/>
    <cellStyle name="Heading 1 2" xfId="2" xr:uid="{00000000-0005-0000-0000-000002000000}"/>
    <cellStyle name="Heading 2 2" xfId="4" xr:uid="{00000000-0005-0000-0000-000003000000}"/>
    <cellStyle name="HeadingTable" xfId="7" xr:uid="{00000000-0005-0000-0000-000004000000}"/>
    <cellStyle name="Hyperlink" xfId="13" builtinId="8"/>
    <cellStyle name="Normal" xfId="0" builtinId="0"/>
    <cellStyle name="Normal 2" xfId="11" xr:uid="{00000000-0005-0000-0000-000007000000}"/>
    <cellStyle name="Normal 2 2" xfId="5" xr:uid="{00000000-0005-0000-0000-000008000000}"/>
    <cellStyle name="Normal 2 2 2" xfId="17" xr:uid="{9C05C9EF-C0E2-41F9-BEA1-C317628B1D24}"/>
    <cellStyle name="Normal 2 5 2 2" xfId="16" xr:uid="{9F842792-E502-4603-AE34-2CEAAD872836}"/>
    <cellStyle name="Normal 2_~0149226 2" xfId="18" xr:uid="{90D2A490-5C5A-4C76-9EA9-19F54B2A2E5E}"/>
    <cellStyle name="Normal 4" xfId="8" xr:uid="{00000000-0005-0000-0000-000009000000}"/>
    <cellStyle name="Normal 9" xfId="15" xr:uid="{7B4DECB4-D10B-4316-84D6-0F2A4A29E0C5}"/>
    <cellStyle name="Normal_20 OPR" xfId="10" xr:uid="{00000000-0005-0000-0000-00000A000000}"/>
    <cellStyle name="optionalExposure" xfId="6" xr:uid="{00000000-0005-0000-0000-00000B000000}"/>
    <cellStyle name="Percent" xfId="1" builtinId="5"/>
    <cellStyle name="Standard 3" xfId="9" xr:uid="{00000000-0005-0000-0000-00000D000000}"/>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17"/>
      <tableStyleElement type="secondColumnStripe" dxfId="16"/>
    </tableStyle>
  </tableStyles>
  <colors>
    <mruColors>
      <color rgb="FFFFFFFF"/>
      <color rgb="FF00613F"/>
      <color rgb="FFF2F2F2"/>
      <color rgb="FF00FFFF"/>
      <color rgb="FF808080"/>
      <color rgb="FFD0CFCE"/>
      <color rgb="FF1A0C45"/>
      <color rgb="FFF3F9FF"/>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9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1" Type="http://schemas.openxmlformats.org/officeDocument/2006/relationships/hyperlink" Target="#INDEX!C6"/></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92700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00000000-0008-0000-3F00-000002000000}"/>
            </a:ext>
          </a:extLst>
        </xdr:cNvPr>
        <xdr:cNvSpPr txBox="1"/>
      </xdr:nvSpPr>
      <xdr:spPr>
        <a:xfrm>
          <a:off x="2152650"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xabank.be/-/media/axa/juridic-documents/invest-funds-legaldocs/axabfn-notes2014-optinote-supp1-20141118_prospectus.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5"/>
  <cols>
    <col min="1" max="1" width="54.5703125" bestFit="1" customWidth="1"/>
  </cols>
  <sheetData>
    <row r="1" spans="1:2">
      <c r="A1" t="s">
        <v>1048</v>
      </c>
      <c r="B1" t="s">
        <v>1028</v>
      </c>
    </row>
    <row r="3" spans="1:2">
      <c r="A3" t="s">
        <v>1065</v>
      </c>
      <c r="B3" t="s">
        <v>1066</v>
      </c>
    </row>
    <row r="4" spans="1:2">
      <c r="A4" t="s">
        <v>1067</v>
      </c>
      <c r="B4" t="s">
        <v>1068</v>
      </c>
    </row>
    <row r="5" spans="1:2">
      <c r="A5" t="s">
        <v>1069</v>
      </c>
      <c r="B5" t="s">
        <v>1070</v>
      </c>
    </row>
    <row r="6" spans="1:2">
      <c r="A6" t="s">
        <v>1071</v>
      </c>
      <c r="B6" t="s">
        <v>1072</v>
      </c>
    </row>
    <row r="7" spans="1:2">
      <c r="A7" t="s">
        <v>1073</v>
      </c>
      <c r="B7" t="s">
        <v>1074</v>
      </c>
    </row>
    <row r="8" spans="1:2">
      <c r="A8" t="s">
        <v>1075</v>
      </c>
      <c r="B8" t="s">
        <v>1076</v>
      </c>
    </row>
    <row r="9" spans="1:2">
      <c r="A9" t="s">
        <v>1077</v>
      </c>
      <c r="B9" t="s">
        <v>1078</v>
      </c>
    </row>
    <row r="10" spans="1:2">
      <c r="A10" t="s">
        <v>1079</v>
      </c>
      <c r="B10" t="s">
        <v>1080</v>
      </c>
    </row>
    <row r="11" spans="1:2">
      <c r="A11" t="s">
        <v>1081</v>
      </c>
      <c r="B11" t="s">
        <v>1082</v>
      </c>
    </row>
    <row r="12" spans="1:2">
      <c r="A12" t="s">
        <v>1083</v>
      </c>
      <c r="B12" t="s">
        <v>1084</v>
      </c>
    </row>
    <row r="13" spans="1:2">
      <c r="A13" t="s">
        <v>1085</v>
      </c>
      <c r="B13" t="s">
        <v>1086</v>
      </c>
    </row>
    <row r="14" spans="1:2">
      <c r="A14" t="s">
        <v>1087</v>
      </c>
      <c r="B14" t="s">
        <v>1088</v>
      </c>
    </row>
    <row r="15" spans="1:2">
      <c r="A15" t="s">
        <v>1089</v>
      </c>
      <c r="B15" t="s">
        <v>1090</v>
      </c>
    </row>
    <row r="16" spans="1:2">
      <c r="A16" t="s">
        <v>1091</v>
      </c>
      <c r="B16" t="s">
        <v>1092</v>
      </c>
    </row>
    <row r="17" spans="1:2">
      <c r="A17" t="s">
        <v>1093</v>
      </c>
      <c r="B17" t="s">
        <v>1094</v>
      </c>
    </row>
    <row r="18" spans="1:2">
      <c r="A18" t="s">
        <v>1095</v>
      </c>
      <c r="B18" t="s">
        <v>1096</v>
      </c>
    </row>
    <row r="19" spans="1:2">
      <c r="A19" t="s">
        <v>1097</v>
      </c>
      <c r="B19" t="s">
        <v>1098</v>
      </c>
    </row>
    <row r="20" spans="1:2">
      <c r="A20" t="s">
        <v>1099</v>
      </c>
      <c r="B20" t="s">
        <v>1100</v>
      </c>
    </row>
    <row r="21" spans="1:2">
      <c r="A21" t="s">
        <v>1101</v>
      </c>
      <c r="B21" t="s">
        <v>1102</v>
      </c>
    </row>
    <row r="22" spans="1:2">
      <c r="A22" t="s">
        <v>1103</v>
      </c>
      <c r="B22" t="s">
        <v>1104</v>
      </c>
    </row>
    <row r="23" spans="1:2">
      <c r="A23" t="s">
        <v>1105</v>
      </c>
      <c r="B23" t="s">
        <v>1106</v>
      </c>
    </row>
    <row r="24" spans="1:2">
      <c r="A24" t="s">
        <v>1107</v>
      </c>
      <c r="B24" t="s">
        <v>1108</v>
      </c>
    </row>
    <row r="25" spans="1:2">
      <c r="A25" t="s">
        <v>1109</v>
      </c>
      <c r="B25" t="s">
        <v>1110</v>
      </c>
    </row>
    <row r="26" spans="1:2">
      <c r="A26" t="s">
        <v>1111</v>
      </c>
      <c r="B26" t="s">
        <v>1112</v>
      </c>
    </row>
    <row r="27" spans="1:2">
      <c r="A27" t="s">
        <v>1113</v>
      </c>
      <c r="B27" t="s">
        <v>1114</v>
      </c>
    </row>
    <row r="28" spans="1:2">
      <c r="A28" t="s">
        <v>1115</v>
      </c>
      <c r="B28" t="s">
        <v>1116</v>
      </c>
    </row>
    <row r="29" spans="1:2">
      <c r="A29" t="s">
        <v>1117</v>
      </c>
      <c r="B29" t="s">
        <v>1118</v>
      </c>
    </row>
    <row r="30" spans="1:2">
      <c r="A30" t="s">
        <v>1119</v>
      </c>
      <c r="B30" t="s">
        <v>1120</v>
      </c>
    </row>
    <row r="31" spans="1:2">
      <c r="A31" t="s">
        <v>1121</v>
      </c>
      <c r="B31" t="s">
        <v>1122</v>
      </c>
    </row>
    <row r="32" spans="1:2">
      <c r="A32" t="s">
        <v>1123</v>
      </c>
      <c r="B32" t="s">
        <v>1124</v>
      </c>
    </row>
    <row r="33" spans="1:2">
      <c r="A33" t="s">
        <v>1125</v>
      </c>
      <c r="B33" t="s">
        <v>1126</v>
      </c>
    </row>
    <row r="34" spans="1:2">
      <c r="A34" t="s">
        <v>1127</v>
      </c>
      <c r="B34" t="s">
        <v>1128</v>
      </c>
    </row>
    <row r="35" spans="1:2">
      <c r="A35" t="s">
        <v>1129</v>
      </c>
      <c r="B35" t="s">
        <v>1130</v>
      </c>
    </row>
    <row r="36" spans="1:2">
      <c r="A36" t="s">
        <v>1131</v>
      </c>
      <c r="B36" t="s">
        <v>1132</v>
      </c>
    </row>
    <row r="37" spans="1:2">
      <c r="A37" t="s">
        <v>1133</v>
      </c>
      <c r="B37" t="s">
        <v>1134</v>
      </c>
    </row>
    <row r="38" spans="1:2">
      <c r="A38" t="s">
        <v>1135</v>
      </c>
      <c r="B38" t="s">
        <v>1136</v>
      </c>
    </row>
    <row r="39" spans="1:2">
      <c r="A39" t="s">
        <v>1137</v>
      </c>
      <c r="B39" t="s">
        <v>1138</v>
      </c>
    </row>
    <row r="40" spans="1:2">
      <c r="A40" t="s">
        <v>1139</v>
      </c>
      <c r="B40" t="s">
        <v>1140</v>
      </c>
    </row>
    <row r="41" spans="1:2">
      <c r="A41" t="s">
        <v>1141</v>
      </c>
      <c r="B41" t="s">
        <v>1142</v>
      </c>
    </row>
    <row r="42" spans="1:2">
      <c r="A42" t="s">
        <v>1143</v>
      </c>
      <c r="B42" t="s">
        <v>1144</v>
      </c>
    </row>
    <row r="43" spans="1:2">
      <c r="A43" t="s">
        <v>1145</v>
      </c>
      <c r="B43" t="s">
        <v>1146</v>
      </c>
    </row>
    <row r="44" spans="1:2">
      <c r="A44" t="s">
        <v>1147</v>
      </c>
      <c r="B44" t="s">
        <v>1148</v>
      </c>
    </row>
    <row r="45" spans="1:2">
      <c r="A45" t="s">
        <v>1149</v>
      </c>
      <c r="B45" t="s">
        <v>1150</v>
      </c>
    </row>
    <row r="46" spans="1:2">
      <c r="A46" t="s">
        <v>1151</v>
      </c>
      <c r="B46" t="s">
        <v>1152</v>
      </c>
    </row>
    <row r="47" spans="1:2">
      <c r="A47" t="s">
        <v>1153</v>
      </c>
      <c r="B47" t="s">
        <v>1154</v>
      </c>
    </row>
    <row r="48" spans="1:2">
      <c r="A48" t="s">
        <v>1155</v>
      </c>
      <c r="B48" t="s">
        <v>1156</v>
      </c>
    </row>
    <row r="49" spans="1:2">
      <c r="A49" t="s">
        <v>1157</v>
      </c>
      <c r="B49" t="s">
        <v>1158</v>
      </c>
    </row>
    <row r="50" spans="1:2">
      <c r="A50" t="s">
        <v>1159</v>
      </c>
      <c r="B50" t="s">
        <v>1160</v>
      </c>
    </row>
    <row r="51" spans="1:2">
      <c r="A51" t="s">
        <v>1161</v>
      </c>
      <c r="B51" t="s">
        <v>1162</v>
      </c>
    </row>
    <row r="52" spans="1:2">
      <c r="A52" t="s">
        <v>1163</v>
      </c>
      <c r="B52" t="s">
        <v>1164</v>
      </c>
    </row>
    <row r="53" spans="1:2">
      <c r="A53" t="s">
        <v>1165</v>
      </c>
      <c r="B53" t="s">
        <v>1166</v>
      </c>
    </row>
    <row r="54" spans="1:2">
      <c r="A54" t="s">
        <v>1167</v>
      </c>
      <c r="B54" t="s">
        <v>1168</v>
      </c>
    </row>
    <row r="55" spans="1:2">
      <c r="A55" t="s">
        <v>1169</v>
      </c>
      <c r="B55" t="s">
        <v>1170</v>
      </c>
    </row>
    <row r="56" spans="1:2">
      <c r="A56" t="s">
        <v>1171</v>
      </c>
      <c r="B56" t="s">
        <v>1172</v>
      </c>
    </row>
    <row r="57" spans="1:2">
      <c r="A57" t="s">
        <v>1173</v>
      </c>
      <c r="B57" t="s">
        <v>1174</v>
      </c>
    </row>
    <row r="58" spans="1:2">
      <c r="A58" t="s">
        <v>1175</v>
      </c>
      <c r="B58" t="s">
        <v>1176</v>
      </c>
    </row>
    <row r="59" spans="1:2">
      <c r="A59" t="s">
        <v>1177</v>
      </c>
      <c r="B59" t="s">
        <v>1178</v>
      </c>
    </row>
    <row r="60" spans="1:2">
      <c r="A60" t="s">
        <v>1179</v>
      </c>
      <c r="B60" t="s">
        <v>1180</v>
      </c>
    </row>
    <row r="61" spans="1:2">
      <c r="A61" t="s">
        <v>1181</v>
      </c>
      <c r="B61" t="s">
        <v>1182</v>
      </c>
    </row>
    <row r="62" spans="1:2">
      <c r="A62" t="s">
        <v>1183</v>
      </c>
      <c r="B62" t="s">
        <v>1184</v>
      </c>
    </row>
    <row r="63" spans="1:2">
      <c r="A63" t="s">
        <v>1185</v>
      </c>
      <c r="B63" t="s">
        <v>1186</v>
      </c>
    </row>
    <row r="64" spans="1:2">
      <c r="A64" t="s">
        <v>1187</v>
      </c>
      <c r="B64" t="s">
        <v>1188</v>
      </c>
    </row>
    <row r="65" spans="1:2">
      <c r="A65" t="s">
        <v>1189</v>
      </c>
      <c r="B65" t="s">
        <v>1190</v>
      </c>
    </row>
    <row r="66" spans="1:2">
      <c r="A66" t="s">
        <v>1191</v>
      </c>
      <c r="B66" t="s">
        <v>1192</v>
      </c>
    </row>
    <row r="67" spans="1:2">
      <c r="A67" t="s">
        <v>1193</v>
      </c>
      <c r="B67" t="s">
        <v>1194</v>
      </c>
    </row>
    <row r="68" spans="1:2">
      <c r="A68" t="s">
        <v>1195</v>
      </c>
      <c r="B68" t="s">
        <v>1196</v>
      </c>
    </row>
    <row r="69" spans="1:2">
      <c r="A69" t="s">
        <v>1197</v>
      </c>
      <c r="B69" t="s">
        <v>1198</v>
      </c>
    </row>
    <row r="70" spans="1:2">
      <c r="A70" t="s">
        <v>1199</v>
      </c>
      <c r="B70" t="s">
        <v>1200</v>
      </c>
    </row>
    <row r="71" spans="1:2">
      <c r="A71" t="s">
        <v>1201</v>
      </c>
      <c r="B71" t="s">
        <v>1202</v>
      </c>
    </row>
    <row r="72" spans="1:2">
      <c r="A72" t="s">
        <v>1203</v>
      </c>
      <c r="B72" t="s">
        <v>1204</v>
      </c>
    </row>
    <row r="73" spans="1:2">
      <c r="A73" t="s">
        <v>1205</v>
      </c>
      <c r="B73" t="s">
        <v>1206</v>
      </c>
    </row>
    <row r="74" spans="1:2">
      <c r="A74" t="s">
        <v>1207</v>
      </c>
      <c r="B74" t="s">
        <v>1208</v>
      </c>
    </row>
    <row r="75" spans="1:2">
      <c r="A75" t="s">
        <v>1209</v>
      </c>
      <c r="B75" t="s">
        <v>1210</v>
      </c>
    </row>
    <row r="76" spans="1:2">
      <c r="A76" t="s">
        <v>1211</v>
      </c>
      <c r="B76" t="s">
        <v>1212</v>
      </c>
    </row>
    <row r="77" spans="1:2">
      <c r="A77" t="s">
        <v>1213</v>
      </c>
      <c r="B77" t="s">
        <v>1214</v>
      </c>
    </row>
    <row r="78" spans="1:2">
      <c r="A78" t="s">
        <v>1215</v>
      </c>
      <c r="B78" t="s">
        <v>1216</v>
      </c>
    </row>
    <row r="79" spans="1:2">
      <c r="A79" t="s">
        <v>1217</v>
      </c>
      <c r="B79" t="s">
        <v>1218</v>
      </c>
    </row>
    <row r="80" spans="1:2">
      <c r="A80" t="s">
        <v>1219</v>
      </c>
      <c r="B80" t="s">
        <v>1220</v>
      </c>
    </row>
    <row r="81" spans="1:2">
      <c r="A81" t="s">
        <v>1221</v>
      </c>
      <c r="B81" t="s">
        <v>1222</v>
      </c>
    </row>
    <row r="82" spans="1:2">
      <c r="A82" t="s">
        <v>1223</v>
      </c>
      <c r="B82" t="s">
        <v>1224</v>
      </c>
    </row>
    <row r="83" spans="1:2">
      <c r="A83" t="s">
        <v>1225</v>
      </c>
      <c r="B83" t="s">
        <v>1226</v>
      </c>
    </row>
    <row r="84" spans="1:2">
      <c r="A84" t="s">
        <v>1227</v>
      </c>
      <c r="B84" t="s">
        <v>1228</v>
      </c>
    </row>
    <row r="85" spans="1:2">
      <c r="A85" t="s">
        <v>1229</v>
      </c>
      <c r="B85" t="s">
        <v>1230</v>
      </c>
    </row>
    <row r="86" spans="1:2">
      <c r="A86" t="s">
        <v>1231</v>
      </c>
      <c r="B86" t="s">
        <v>1232</v>
      </c>
    </row>
    <row r="87" spans="1:2">
      <c r="A87" t="s">
        <v>1233</v>
      </c>
      <c r="B87" t="s">
        <v>1234</v>
      </c>
    </row>
    <row r="88" spans="1:2">
      <c r="A88" t="s">
        <v>1235</v>
      </c>
      <c r="B88" t="s">
        <v>1236</v>
      </c>
    </row>
    <row r="89" spans="1:2">
      <c r="A89" t="s">
        <v>1237</v>
      </c>
      <c r="B89" t="s">
        <v>1238</v>
      </c>
    </row>
    <row r="90" spans="1:2">
      <c r="A90" t="s">
        <v>1239</v>
      </c>
      <c r="B90" t="s">
        <v>1240</v>
      </c>
    </row>
    <row r="91" spans="1:2">
      <c r="A91" t="s">
        <v>1241</v>
      </c>
      <c r="B91" t="s">
        <v>1242</v>
      </c>
    </row>
    <row r="92" spans="1:2">
      <c r="A92" t="s">
        <v>1243</v>
      </c>
      <c r="B92" t="s">
        <v>1244</v>
      </c>
    </row>
    <row r="93" spans="1:2">
      <c r="A93" t="s">
        <v>1245</v>
      </c>
      <c r="B93" t="s">
        <v>1246</v>
      </c>
    </row>
    <row r="94" spans="1:2">
      <c r="A94" t="s">
        <v>1247</v>
      </c>
      <c r="B94" t="s">
        <v>1248</v>
      </c>
    </row>
    <row r="95" spans="1:2">
      <c r="A95" t="s">
        <v>1249</v>
      </c>
      <c r="B95" t="s">
        <v>1250</v>
      </c>
    </row>
    <row r="96" spans="1:2">
      <c r="A96" t="s">
        <v>1251</v>
      </c>
      <c r="B96" t="s">
        <v>1252</v>
      </c>
    </row>
    <row r="97" spans="1:2">
      <c r="A97" t="s">
        <v>1253</v>
      </c>
      <c r="B97" t="s">
        <v>1254</v>
      </c>
    </row>
    <row r="98" spans="1:2">
      <c r="A98" t="s">
        <v>1255</v>
      </c>
      <c r="B98" t="s">
        <v>1256</v>
      </c>
    </row>
    <row r="99" spans="1:2">
      <c r="A99" t="s">
        <v>1257</v>
      </c>
      <c r="B99" t="s">
        <v>1258</v>
      </c>
    </row>
    <row r="100" spans="1:2">
      <c r="A100" t="s">
        <v>1259</v>
      </c>
      <c r="B100" t="s">
        <v>1260</v>
      </c>
    </row>
    <row r="101" spans="1:2">
      <c r="A101" t="s">
        <v>1261</v>
      </c>
      <c r="B101" t="s">
        <v>1262</v>
      </c>
    </row>
    <row r="102" spans="1:2">
      <c r="A102" t="s">
        <v>1263</v>
      </c>
      <c r="B102" t="s">
        <v>1264</v>
      </c>
    </row>
    <row r="103" spans="1:2">
      <c r="A103" t="s">
        <v>1265</v>
      </c>
      <c r="B103" t="s">
        <v>1266</v>
      </c>
    </row>
    <row r="104" spans="1:2">
      <c r="A104" t="s">
        <v>1267</v>
      </c>
      <c r="B104" t="s">
        <v>1268</v>
      </c>
    </row>
    <row r="105" spans="1:2">
      <c r="A105" t="s">
        <v>1269</v>
      </c>
      <c r="B105" t="s">
        <v>1270</v>
      </c>
    </row>
    <row r="106" spans="1:2">
      <c r="A106" t="s">
        <v>1271</v>
      </c>
      <c r="B106" t="s">
        <v>1272</v>
      </c>
    </row>
    <row r="107" spans="1:2">
      <c r="A107" t="s">
        <v>1273</v>
      </c>
      <c r="B107" t="s">
        <v>1274</v>
      </c>
    </row>
    <row r="108" spans="1:2">
      <c r="A108" t="s">
        <v>1275</v>
      </c>
      <c r="B108" t="s">
        <v>1276</v>
      </c>
    </row>
    <row r="109" spans="1:2">
      <c r="A109" t="s">
        <v>1277</v>
      </c>
      <c r="B109" t="s">
        <v>1278</v>
      </c>
    </row>
    <row r="110" spans="1:2">
      <c r="A110" t="s">
        <v>1279</v>
      </c>
      <c r="B110" t="s">
        <v>1280</v>
      </c>
    </row>
    <row r="111" spans="1:2">
      <c r="A111" t="s">
        <v>1281</v>
      </c>
      <c r="B111" t="s">
        <v>1282</v>
      </c>
    </row>
    <row r="112" spans="1:2">
      <c r="A112" t="s">
        <v>1283</v>
      </c>
      <c r="B112" t="s">
        <v>1284</v>
      </c>
    </row>
    <row r="113" spans="1:2">
      <c r="A113" t="s">
        <v>1285</v>
      </c>
      <c r="B113" t="s">
        <v>1286</v>
      </c>
    </row>
    <row r="114" spans="1:2">
      <c r="A114" t="s">
        <v>1287</v>
      </c>
      <c r="B114" t="s">
        <v>1288</v>
      </c>
    </row>
    <row r="115" spans="1:2">
      <c r="A115" t="s">
        <v>1289</v>
      </c>
      <c r="B115" t="s">
        <v>1290</v>
      </c>
    </row>
    <row r="116" spans="1:2">
      <c r="A116" t="s">
        <v>1291</v>
      </c>
      <c r="B116" t="s">
        <v>1292</v>
      </c>
    </row>
    <row r="117" spans="1:2">
      <c r="A117" t="s">
        <v>1293</v>
      </c>
      <c r="B117" t="s">
        <v>1294</v>
      </c>
    </row>
    <row r="118" spans="1:2">
      <c r="A118" t="s">
        <v>1295</v>
      </c>
      <c r="B118" t="s">
        <v>1296</v>
      </c>
    </row>
    <row r="119" spans="1:2">
      <c r="A119" t="s">
        <v>1297</v>
      </c>
      <c r="B119" t="s">
        <v>1298</v>
      </c>
    </row>
    <row r="120" spans="1:2">
      <c r="A120" t="s">
        <v>1299</v>
      </c>
      <c r="B120" t="s">
        <v>1300</v>
      </c>
    </row>
    <row r="121" spans="1:2">
      <c r="A121" t="s">
        <v>1301</v>
      </c>
      <c r="B121" t="s">
        <v>1302</v>
      </c>
    </row>
    <row r="122" spans="1:2">
      <c r="A122" t="s">
        <v>1303</v>
      </c>
      <c r="B122" t="s">
        <v>1304</v>
      </c>
    </row>
    <row r="123" spans="1:2">
      <c r="A123" t="s">
        <v>1305</v>
      </c>
      <c r="B123" t="s">
        <v>1306</v>
      </c>
    </row>
    <row r="124" spans="1:2">
      <c r="A124" t="s">
        <v>1307</v>
      </c>
      <c r="B124" t="s">
        <v>1308</v>
      </c>
    </row>
    <row r="125" spans="1:2">
      <c r="A125" t="s">
        <v>1309</v>
      </c>
      <c r="B125" t="s">
        <v>1310</v>
      </c>
    </row>
    <row r="126" spans="1:2">
      <c r="A126" t="s">
        <v>1311</v>
      </c>
      <c r="B126" t="s">
        <v>1312</v>
      </c>
    </row>
    <row r="127" spans="1:2">
      <c r="A127" t="s">
        <v>1313</v>
      </c>
      <c r="B127" t="s">
        <v>1314</v>
      </c>
    </row>
    <row r="128" spans="1:2">
      <c r="A128" t="s">
        <v>1315</v>
      </c>
      <c r="B128" t="s">
        <v>1316</v>
      </c>
    </row>
    <row r="129" spans="1:2">
      <c r="A129" t="s">
        <v>1317</v>
      </c>
      <c r="B129" t="s">
        <v>1318</v>
      </c>
    </row>
    <row r="130" spans="1:2">
      <c r="A130" t="s">
        <v>1319</v>
      </c>
      <c r="B130" t="s">
        <v>1320</v>
      </c>
    </row>
    <row r="131" spans="1:2">
      <c r="A131" t="s">
        <v>1321</v>
      </c>
      <c r="B131" t="s">
        <v>1322</v>
      </c>
    </row>
    <row r="132" spans="1:2">
      <c r="A132" t="s">
        <v>1323</v>
      </c>
      <c r="B132" t="s">
        <v>1324</v>
      </c>
    </row>
    <row r="133" spans="1:2">
      <c r="A133" t="s">
        <v>1325</v>
      </c>
      <c r="B133" t="s">
        <v>1326</v>
      </c>
    </row>
    <row r="134" spans="1:2">
      <c r="A134" t="s">
        <v>1327</v>
      </c>
      <c r="B134" t="s">
        <v>1328</v>
      </c>
    </row>
    <row r="135" spans="1:2">
      <c r="A135" t="s">
        <v>1329</v>
      </c>
      <c r="B135" t="s">
        <v>1330</v>
      </c>
    </row>
    <row r="136" spans="1:2">
      <c r="A136" t="s">
        <v>1331</v>
      </c>
      <c r="B136" t="s">
        <v>1332</v>
      </c>
    </row>
    <row r="137" spans="1:2">
      <c r="A137" t="s">
        <v>1333</v>
      </c>
      <c r="B137" t="s">
        <v>1334</v>
      </c>
    </row>
    <row r="138" spans="1:2">
      <c r="A138" t="s">
        <v>1335</v>
      </c>
      <c r="B138" t="s">
        <v>1336</v>
      </c>
    </row>
    <row r="139" spans="1:2">
      <c r="A139" t="s">
        <v>1337</v>
      </c>
      <c r="B139" t="s">
        <v>1338</v>
      </c>
    </row>
    <row r="140" spans="1:2">
      <c r="A140" t="s">
        <v>1339</v>
      </c>
      <c r="B140" t="s">
        <v>1340</v>
      </c>
    </row>
    <row r="141" spans="1:2">
      <c r="A141" t="s">
        <v>1341</v>
      </c>
      <c r="B141" t="s">
        <v>1342</v>
      </c>
    </row>
    <row r="142" spans="1:2">
      <c r="A142" t="s">
        <v>1343</v>
      </c>
      <c r="B142" t="s">
        <v>1344</v>
      </c>
    </row>
    <row r="143" spans="1:2">
      <c r="A143" t="s">
        <v>1345</v>
      </c>
      <c r="B143" t="s">
        <v>1346</v>
      </c>
    </row>
    <row r="144" spans="1:2">
      <c r="A144" t="s">
        <v>1347</v>
      </c>
      <c r="B144" t="s">
        <v>1348</v>
      </c>
    </row>
    <row r="145" spans="1:2">
      <c r="A145" t="s">
        <v>1349</v>
      </c>
      <c r="B145" t="s">
        <v>1350</v>
      </c>
    </row>
    <row r="146" spans="1:2">
      <c r="A146" t="s">
        <v>1351</v>
      </c>
      <c r="B146" t="s">
        <v>1352</v>
      </c>
    </row>
    <row r="147" spans="1:2">
      <c r="A147" t="s">
        <v>1353</v>
      </c>
      <c r="B147" t="s">
        <v>1354</v>
      </c>
    </row>
    <row r="148" spans="1:2">
      <c r="A148" t="s">
        <v>1355</v>
      </c>
      <c r="B148" t="s">
        <v>1356</v>
      </c>
    </row>
    <row r="149" spans="1:2">
      <c r="A149" t="s">
        <v>1357</v>
      </c>
      <c r="B149" t="s">
        <v>1358</v>
      </c>
    </row>
    <row r="150" spans="1:2">
      <c r="A150" t="s">
        <v>1359</v>
      </c>
      <c r="B150" t="s">
        <v>1360</v>
      </c>
    </row>
    <row r="151" spans="1:2">
      <c r="A151" t="s">
        <v>1361</v>
      </c>
      <c r="B151" t="s">
        <v>1362</v>
      </c>
    </row>
    <row r="152" spans="1:2">
      <c r="A152" t="s">
        <v>1363</v>
      </c>
      <c r="B152" t="s">
        <v>1364</v>
      </c>
    </row>
    <row r="153" spans="1:2">
      <c r="A153" t="s">
        <v>1365</v>
      </c>
      <c r="B153" t="s">
        <v>1366</v>
      </c>
    </row>
    <row r="154" spans="1:2">
      <c r="A154" t="s">
        <v>1367</v>
      </c>
      <c r="B154" t="s">
        <v>1368</v>
      </c>
    </row>
    <row r="155" spans="1:2">
      <c r="A155" t="s">
        <v>1369</v>
      </c>
      <c r="B155" t="s">
        <v>1370</v>
      </c>
    </row>
    <row r="156" spans="1:2">
      <c r="A156" t="s">
        <v>1371</v>
      </c>
      <c r="B156" t="s">
        <v>1372</v>
      </c>
    </row>
    <row r="157" spans="1:2">
      <c r="A157" t="s">
        <v>1373</v>
      </c>
      <c r="B157" t="s">
        <v>1374</v>
      </c>
    </row>
    <row r="158" spans="1:2">
      <c r="A158" t="s">
        <v>1375</v>
      </c>
      <c r="B158" t="s">
        <v>1376</v>
      </c>
    </row>
    <row r="159" spans="1:2">
      <c r="A159" t="s">
        <v>1377</v>
      </c>
      <c r="B159" t="s">
        <v>1378</v>
      </c>
    </row>
    <row r="160" spans="1:2">
      <c r="A160" t="s">
        <v>1379</v>
      </c>
      <c r="B160" t="s">
        <v>1380</v>
      </c>
    </row>
    <row r="161" spans="1:2">
      <c r="A161" t="s">
        <v>1381</v>
      </c>
      <c r="B161" t="s">
        <v>1382</v>
      </c>
    </row>
    <row r="162" spans="1:2">
      <c r="A162" t="s">
        <v>1383</v>
      </c>
      <c r="B162" t="s">
        <v>1384</v>
      </c>
    </row>
    <row r="163" spans="1:2">
      <c r="A163" t="s">
        <v>1385</v>
      </c>
      <c r="B163" t="s">
        <v>1386</v>
      </c>
    </row>
    <row r="164" spans="1:2">
      <c r="A164" t="s">
        <v>1387</v>
      </c>
      <c r="B164" t="s">
        <v>1388</v>
      </c>
    </row>
    <row r="165" spans="1:2">
      <c r="A165" t="s">
        <v>1389</v>
      </c>
      <c r="B165" t="s">
        <v>1390</v>
      </c>
    </row>
    <row r="166" spans="1:2">
      <c r="A166" t="s">
        <v>1391</v>
      </c>
      <c r="B166" t="s">
        <v>1392</v>
      </c>
    </row>
    <row r="167" spans="1:2">
      <c r="A167" t="s">
        <v>1393</v>
      </c>
      <c r="B167" t="s">
        <v>1394</v>
      </c>
    </row>
    <row r="168" spans="1:2">
      <c r="A168" t="s">
        <v>1395</v>
      </c>
      <c r="B168" t="s">
        <v>1396</v>
      </c>
    </row>
    <row r="169" spans="1:2">
      <c r="A169" t="s">
        <v>1397</v>
      </c>
      <c r="B169" t="s">
        <v>1398</v>
      </c>
    </row>
    <row r="170" spans="1:2">
      <c r="A170" t="s">
        <v>1399</v>
      </c>
      <c r="B170" t="s">
        <v>1400</v>
      </c>
    </row>
    <row r="171" spans="1:2">
      <c r="A171" t="s">
        <v>1401</v>
      </c>
      <c r="B171" t="s">
        <v>1402</v>
      </c>
    </row>
    <row r="172" spans="1:2">
      <c r="A172" t="s">
        <v>1403</v>
      </c>
      <c r="B172" t="s">
        <v>1404</v>
      </c>
    </row>
    <row r="173" spans="1:2">
      <c r="A173" t="s">
        <v>1405</v>
      </c>
      <c r="B173" t="s">
        <v>1406</v>
      </c>
    </row>
    <row r="174" spans="1:2">
      <c r="A174" t="s">
        <v>1407</v>
      </c>
      <c r="B174" t="s">
        <v>1408</v>
      </c>
    </row>
    <row r="175" spans="1:2">
      <c r="A175" t="s">
        <v>1409</v>
      </c>
      <c r="B175" t="s">
        <v>1410</v>
      </c>
    </row>
    <row r="176" spans="1:2">
      <c r="A176" t="s">
        <v>1411</v>
      </c>
      <c r="B176" t="s">
        <v>1412</v>
      </c>
    </row>
    <row r="177" spans="1:2">
      <c r="A177" t="s">
        <v>1413</v>
      </c>
      <c r="B177" t="s">
        <v>1414</v>
      </c>
    </row>
    <row r="178" spans="1:2">
      <c r="A178" t="s">
        <v>1415</v>
      </c>
      <c r="B178" t="s">
        <v>1416</v>
      </c>
    </row>
    <row r="179" spans="1:2">
      <c r="A179" t="s">
        <v>1417</v>
      </c>
      <c r="B179" t="s">
        <v>1418</v>
      </c>
    </row>
    <row r="180" spans="1:2">
      <c r="A180" t="s">
        <v>1419</v>
      </c>
      <c r="B180" t="s">
        <v>1420</v>
      </c>
    </row>
    <row r="181" spans="1:2">
      <c r="A181" t="s">
        <v>1421</v>
      </c>
      <c r="B181" t="s">
        <v>1422</v>
      </c>
    </row>
    <row r="182" spans="1:2">
      <c r="A182" t="s">
        <v>1423</v>
      </c>
      <c r="B182" t="s">
        <v>1424</v>
      </c>
    </row>
    <row r="183" spans="1:2">
      <c r="A183" t="s">
        <v>1425</v>
      </c>
      <c r="B183" t="s">
        <v>1426</v>
      </c>
    </row>
    <row r="184" spans="1:2">
      <c r="A184" t="s">
        <v>1427</v>
      </c>
      <c r="B184" t="s">
        <v>1428</v>
      </c>
    </row>
    <row r="185" spans="1:2">
      <c r="A185" t="s">
        <v>1429</v>
      </c>
      <c r="B185" t="s">
        <v>1430</v>
      </c>
    </row>
    <row r="186" spans="1:2">
      <c r="A186" t="s">
        <v>1431</v>
      </c>
      <c r="B186" t="s">
        <v>1432</v>
      </c>
    </row>
    <row r="187" spans="1:2">
      <c r="A187" t="s">
        <v>1433</v>
      </c>
      <c r="B187" t="s">
        <v>1434</v>
      </c>
    </row>
    <row r="188" spans="1:2">
      <c r="A188" t="s">
        <v>1435</v>
      </c>
      <c r="B188" t="s">
        <v>1436</v>
      </c>
    </row>
    <row r="189" spans="1:2">
      <c r="A189" t="s">
        <v>1437</v>
      </c>
      <c r="B189" t="s">
        <v>1438</v>
      </c>
    </row>
    <row r="190" spans="1:2">
      <c r="A190" t="s">
        <v>1439</v>
      </c>
      <c r="B190" t="s">
        <v>1440</v>
      </c>
    </row>
    <row r="191" spans="1:2">
      <c r="A191" t="s">
        <v>1441</v>
      </c>
      <c r="B191" t="s">
        <v>1442</v>
      </c>
    </row>
    <row r="192" spans="1:2">
      <c r="A192" t="s">
        <v>1443</v>
      </c>
      <c r="B192" t="s">
        <v>1444</v>
      </c>
    </row>
    <row r="193" spans="1:2">
      <c r="A193" t="s">
        <v>1445</v>
      </c>
      <c r="B193" t="s">
        <v>1446</v>
      </c>
    </row>
    <row r="194" spans="1:2">
      <c r="A194" t="s">
        <v>1447</v>
      </c>
      <c r="B194" t="s">
        <v>1448</v>
      </c>
    </row>
    <row r="195" spans="1:2">
      <c r="A195" t="s">
        <v>1449</v>
      </c>
      <c r="B195" t="s">
        <v>1450</v>
      </c>
    </row>
    <row r="196" spans="1:2">
      <c r="A196" t="s">
        <v>1451</v>
      </c>
      <c r="B196" t="s">
        <v>1452</v>
      </c>
    </row>
    <row r="197" spans="1:2">
      <c r="A197" t="s">
        <v>1453</v>
      </c>
      <c r="B197" t="s">
        <v>1454</v>
      </c>
    </row>
    <row r="198" spans="1:2">
      <c r="A198" t="s">
        <v>1455</v>
      </c>
      <c r="B198" t="s">
        <v>1456</v>
      </c>
    </row>
    <row r="199" spans="1:2">
      <c r="A199" t="s">
        <v>1457</v>
      </c>
      <c r="B199" t="s">
        <v>1458</v>
      </c>
    </row>
    <row r="200" spans="1:2">
      <c r="A200" t="s">
        <v>1459</v>
      </c>
      <c r="B200" t="s">
        <v>1460</v>
      </c>
    </row>
    <row r="201" spans="1:2">
      <c r="A201" t="s">
        <v>1461</v>
      </c>
      <c r="B201" t="s">
        <v>1462</v>
      </c>
    </row>
    <row r="202" spans="1:2">
      <c r="A202" t="s">
        <v>1463</v>
      </c>
      <c r="B202" t="s">
        <v>1464</v>
      </c>
    </row>
    <row r="203" spans="1:2">
      <c r="A203" t="s">
        <v>1465</v>
      </c>
      <c r="B203" t="s">
        <v>1466</v>
      </c>
    </row>
    <row r="204" spans="1:2">
      <c r="A204" t="s">
        <v>1467</v>
      </c>
      <c r="B204" t="s">
        <v>1468</v>
      </c>
    </row>
    <row r="205" spans="1:2">
      <c r="A205" t="s">
        <v>1469</v>
      </c>
      <c r="B205" t="s">
        <v>1470</v>
      </c>
    </row>
    <row r="206" spans="1:2">
      <c r="A206" t="s">
        <v>1471</v>
      </c>
      <c r="B206" t="s">
        <v>1472</v>
      </c>
    </row>
    <row r="207" spans="1:2">
      <c r="A207" t="s">
        <v>1473</v>
      </c>
      <c r="B207" t="s">
        <v>1474</v>
      </c>
    </row>
    <row r="208" spans="1:2">
      <c r="A208" t="s">
        <v>1475</v>
      </c>
      <c r="B208" t="s">
        <v>1476</v>
      </c>
    </row>
    <row r="209" spans="1:2">
      <c r="A209" t="s">
        <v>1477</v>
      </c>
      <c r="B209" t="s">
        <v>1478</v>
      </c>
    </row>
    <row r="210" spans="1:2">
      <c r="A210" t="s">
        <v>1479</v>
      </c>
      <c r="B210" t="s">
        <v>1480</v>
      </c>
    </row>
    <row r="211" spans="1:2">
      <c r="A211" t="s">
        <v>1481</v>
      </c>
      <c r="B211" t="s">
        <v>1482</v>
      </c>
    </row>
    <row r="212" spans="1:2">
      <c r="A212" t="s">
        <v>1483</v>
      </c>
      <c r="B212" t="s">
        <v>1484</v>
      </c>
    </row>
    <row r="213" spans="1:2">
      <c r="A213" t="s">
        <v>1485</v>
      </c>
      <c r="B213" t="s">
        <v>1486</v>
      </c>
    </row>
    <row r="214" spans="1:2">
      <c r="A214" t="s">
        <v>1487</v>
      </c>
      <c r="B214" t="s">
        <v>1488</v>
      </c>
    </row>
    <row r="215" spans="1:2">
      <c r="A215" t="s">
        <v>1489</v>
      </c>
      <c r="B215" t="s">
        <v>1490</v>
      </c>
    </row>
    <row r="216" spans="1:2">
      <c r="A216" t="s">
        <v>1491</v>
      </c>
      <c r="B216" t="s">
        <v>1492</v>
      </c>
    </row>
    <row r="217" spans="1:2">
      <c r="A217" t="s">
        <v>1493</v>
      </c>
      <c r="B217" t="s">
        <v>1494</v>
      </c>
    </row>
    <row r="218" spans="1:2">
      <c r="A218" t="s">
        <v>1495</v>
      </c>
      <c r="B218" t="s">
        <v>1496</v>
      </c>
    </row>
    <row r="219" spans="1:2">
      <c r="A219" t="s">
        <v>1497</v>
      </c>
      <c r="B219" t="s">
        <v>1498</v>
      </c>
    </row>
    <row r="220" spans="1:2">
      <c r="A220" t="s">
        <v>1499</v>
      </c>
      <c r="B220" t="s">
        <v>1500</v>
      </c>
    </row>
    <row r="221" spans="1:2">
      <c r="A221" t="s">
        <v>1501</v>
      </c>
      <c r="B221" t="s">
        <v>1502</v>
      </c>
    </row>
    <row r="222" spans="1:2">
      <c r="A222" t="s">
        <v>1503</v>
      </c>
      <c r="B222" t="s">
        <v>1504</v>
      </c>
    </row>
    <row r="223" spans="1:2">
      <c r="A223" t="s">
        <v>1505</v>
      </c>
      <c r="B223" t="s">
        <v>1506</v>
      </c>
    </row>
    <row r="224" spans="1:2">
      <c r="A224" t="s">
        <v>1507</v>
      </c>
      <c r="B224" t="s">
        <v>1508</v>
      </c>
    </row>
    <row r="225" spans="1:2">
      <c r="A225" t="s">
        <v>1509</v>
      </c>
      <c r="B225" t="s">
        <v>1510</v>
      </c>
    </row>
    <row r="226" spans="1:2">
      <c r="A226" t="s">
        <v>1511</v>
      </c>
      <c r="B226" t="s">
        <v>1512</v>
      </c>
    </row>
    <row r="227" spans="1:2">
      <c r="A227" t="s">
        <v>1513</v>
      </c>
      <c r="B227" t="s">
        <v>1514</v>
      </c>
    </row>
    <row r="228" spans="1:2">
      <c r="A228" t="s">
        <v>1515</v>
      </c>
      <c r="B228" t="s">
        <v>1516</v>
      </c>
    </row>
    <row r="229" spans="1:2">
      <c r="A229" t="s">
        <v>1517</v>
      </c>
      <c r="B229" t="s">
        <v>1518</v>
      </c>
    </row>
    <row r="230" spans="1:2">
      <c r="A230" t="s">
        <v>1519</v>
      </c>
      <c r="B230" t="s">
        <v>1520</v>
      </c>
    </row>
    <row r="231" spans="1:2">
      <c r="A231" t="s">
        <v>1521</v>
      </c>
      <c r="B231" t="s">
        <v>1522</v>
      </c>
    </row>
    <row r="232" spans="1:2">
      <c r="A232" t="s">
        <v>1523</v>
      </c>
      <c r="B232" t="s">
        <v>1524</v>
      </c>
    </row>
    <row r="233" spans="1:2">
      <c r="A233" t="s">
        <v>1525</v>
      </c>
      <c r="B233" t="s">
        <v>1526</v>
      </c>
    </row>
    <row r="234" spans="1:2">
      <c r="A234" t="s">
        <v>1527</v>
      </c>
      <c r="B234" t="s">
        <v>1528</v>
      </c>
    </row>
    <row r="235" spans="1:2">
      <c r="A235" t="s">
        <v>1529</v>
      </c>
      <c r="B235" t="s">
        <v>1530</v>
      </c>
    </row>
    <row r="236" spans="1:2">
      <c r="A236" t="s">
        <v>1531</v>
      </c>
      <c r="B236" t="s">
        <v>1532</v>
      </c>
    </row>
    <row r="237" spans="1:2">
      <c r="A237" t="s">
        <v>1533</v>
      </c>
      <c r="B237" t="s">
        <v>1534</v>
      </c>
    </row>
    <row r="238" spans="1:2">
      <c r="A238" t="s">
        <v>1535</v>
      </c>
      <c r="B238" t="s">
        <v>1536</v>
      </c>
    </row>
    <row r="239" spans="1:2">
      <c r="A239" t="s">
        <v>1537</v>
      </c>
      <c r="B239" t="s">
        <v>1538</v>
      </c>
    </row>
    <row r="240" spans="1:2">
      <c r="A240" t="s">
        <v>1539</v>
      </c>
      <c r="B240" t="s">
        <v>1540</v>
      </c>
    </row>
    <row r="241" spans="1:2">
      <c r="A241" t="s">
        <v>1541</v>
      </c>
      <c r="B241" t="s">
        <v>1542</v>
      </c>
    </row>
    <row r="242" spans="1:2">
      <c r="A242" t="s">
        <v>1543</v>
      </c>
      <c r="B242" t="s">
        <v>1544</v>
      </c>
    </row>
    <row r="243" spans="1:2">
      <c r="A243" t="s">
        <v>1545</v>
      </c>
      <c r="B243" t="s">
        <v>1546</v>
      </c>
    </row>
    <row r="244" spans="1:2">
      <c r="A244" t="s">
        <v>1547</v>
      </c>
      <c r="B244" t="s">
        <v>1548</v>
      </c>
    </row>
    <row r="245" spans="1:2">
      <c r="A245" t="s">
        <v>1549</v>
      </c>
      <c r="B245" t="s">
        <v>1550</v>
      </c>
    </row>
    <row r="246" spans="1:2">
      <c r="A246" t="s">
        <v>1551</v>
      </c>
      <c r="B246" t="s">
        <v>1552</v>
      </c>
    </row>
    <row r="247" spans="1:2">
      <c r="A247" t="s">
        <v>1553</v>
      </c>
      <c r="B247" t="s">
        <v>1554</v>
      </c>
    </row>
    <row r="248" spans="1:2">
      <c r="A248" t="s">
        <v>1555</v>
      </c>
      <c r="B248" t="s">
        <v>1556</v>
      </c>
    </row>
    <row r="249" spans="1:2">
      <c r="A249" t="s">
        <v>1557</v>
      </c>
      <c r="B249" t="s">
        <v>1558</v>
      </c>
    </row>
    <row r="250" spans="1:2">
      <c r="A250" t="s">
        <v>1559</v>
      </c>
      <c r="B250" t="s">
        <v>1560</v>
      </c>
    </row>
    <row r="251" spans="1:2">
      <c r="A251" t="s">
        <v>1561</v>
      </c>
      <c r="B251" t="s">
        <v>1562</v>
      </c>
    </row>
  </sheetData>
  <pageMargins left="0.7" right="0.7" top="0.75" bottom="0.75" header="0.3" footer="0.3"/>
  <pageSetup paperSize="9" orientation="portrait" r:id="rId1"/>
  <headerFooter>
    <oddFooter>&amp;C&amp;1#&amp;"Calibri"&amp;10&amp;K000000Internal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5">
    <pageSetUpPr fitToPage="1"/>
  </sheetPr>
  <dimension ref="B1:I13"/>
  <sheetViews>
    <sheetView showGridLines="0" showRowColHeaders="0" zoomScale="60" zoomScaleNormal="60" workbookViewId="0">
      <selection activeCell="B5" sqref="B5:B6"/>
    </sheetView>
  </sheetViews>
  <sheetFormatPr defaultColWidth="9.140625" defaultRowHeight="15"/>
  <cols>
    <col min="1" max="1" width="2.5703125" style="50" customWidth="1"/>
    <col min="2" max="2" width="37.5703125" style="50" customWidth="1"/>
    <col min="3" max="3" width="21.85546875" style="50" customWidth="1"/>
    <col min="4" max="8" width="18.5703125" style="50" customWidth="1"/>
    <col min="9" max="9" width="50.5703125" style="50" customWidth="1"/>
    <col min="10" max="16384" width="9.140625" style="50"/>
  </cols>
  <sheetData>
    <row r="1" spans="2:9" ht="10.15" customHeight="1"/>
    <row r="2" spans="2:9" ht="27.95" customHeight="1">
      <c r="B2" s="376" t="s">
        <v>968</v>
      </c>
      <c r="C2" s="376"/>
      <c r="D2" s="376"/>
      <c r="E2" s="376"/>
      <c r="F2" s="376"/>
      <c r="G2" s="376"/>
      <c r="H2" s="376"/>
      <c r="I2" s="376"/>
    </row>
    <row r="3" spans="2:9" s="8" customFormat="1" ht="14.45" customHeight="1"/>
    <row r="5" spans="2:9" ht="14.45" customHeight="1">
      <c r="B5" s="574" t="s">
        <v>101</v>
      </c>
      <c r="C5" s="569" t="s">
        <v>102</v>
      </c>
      <c r="D5" s="571" t="s">
        <v>103</v>
      </c>
      <c r="E5" s="572"/>
      <c r="F5" s="572"/>
      <c r="G5" s="572"/>
      <c r="H5" s="573"/>
      <c r="I5" s="569" t="s">
        <v>104</v>
      </c>
    </row>
    <row r="6" spans="2:9" ht="45">
      <c r="B6" s="575"/>
      <c r="C6" s="570"/>
      <c r="D6" s="392" t="s">
        <v>105</v>
      </c>
      <c r="E6" s="392" t="s">
        <v>106</v>
      </c>
      <c r="F6" s="392" t="s">
        <v>107</v>
      </c>
      <c r="G6" s="392" t="s">
        <v>108</v>
      </c>
      <c r="H6" s="392" t="s">
        <v>109</v>
      </c>
      <c r="I6" s="570"/>
    </row>
    <row r="7" spans="2:9">
      <c r="B7" s="287" t="s">
        <v>1721</v>
      </c>
      <c r="C7" s="288" t="s">
        <v>105</v>
      </c>
      <c r="D7" s="289" t="s">
        <v>1722</v>
      </c>
      <c r="E7" s="289"/>
      <c r="F7" s="289"/>
      <c r="G7" s="289"/>
      <c r="H7" s="289"/>
      <c r="I7" s="289" t="s">
        <v>1723</v>
      </c>
    </row>
    <row r="8" spans="2:9">
      <c r="B8" s="287" t="s">
        <v>1724</v>
      </c>
      <c r="C8" s="288" t="s">
        <v>105</v>
      </c>
      <c r="D8" s="289" t="s">
        <v>1722</v>
      </c>
      <c r="E8" s="289"/>
      <c r="F8" s="289"/>
      <c r="G8" s="289"/>
      <c r="H8" s="289"/>
      <c r="I8" s="289" t="s">
        <v>1723</v>
      </c>
    </row>
    <row r="9" spans="2:9">
      <c r="B9" s="287" t="s">
        <v>1725</v>
      </c>
      <c r="C9" s="288" t="s">
        <v>105</v>
      </c>
      <c r="D9" s="289" t="s">
        <v>1722</v>
      </c>
      <c r="E9" s="289"/>
      <c r="F9" s="289"/>
      <c r="G9" s="289"/>
      <c r="H9" s="289"/>
      <c r="I9" s="289" t="s">
        <v>1723</v>
      </c>
    </row>
    <row r="10" spans="2:9">
      <c r="B10" s="287" t="s">
        <v>1726</v>
      </c>
      <c r="C10" s="288" t="s">
        <v>105</v>
      </c>
      <c r="D10" s="289" t="s">
        <v>1722</v>
      </c>
      <c r="E10" s="289"/>
      <c r="F10" s="289"/>
      <c r="G10" s="289"/>
      <c r="H10" s="289"/>
      <c r="I10" s="289" t="s">
        <v>1727</v>
      </c>
    </row>
    <row r="11" spans="2:9">
      <c r="B11" s="287" t="s">
        <v>1728</v>
      </c>
      <c r="C11" s="288" t="s">
        <v>105</v>
      </c>
      <c r="D11" s="289" t="s">
        <v>1722</v>
      </c>
      <c r="E11" s="289"/>
      <c r="F11" s="289"/>
      <c r="G11" s="289"/>
      <c r="H11" s="289"/>
      <c r="I11" s="289" t="s">
        <v>1723</v>
      </c>
    </row>
    <row r="12" spans="2:9">
      <c r="B12" s="287" t="s">
        <v>1729</v>
      </c>
      <c r="C12" s="288" t="s">
        <v>105</v>
      </c>
      <c r="D12" s="289" t="s">
        <v>1722</v>
      </c>
      <c r="E12" s="289"/>
      <c r="F12" s="289"/>
      <c r="G12" s="289"/>
      <c r="H12" s="289"/>
      <c r="I12" s="289" t="s">
        <v>1730</v>
      </c>
    </row>
    <row r="13" spans="2:9" ht="30">
      <c r="B13" s="287" t="s">
        <v>1731</v>
      </c>
      <c r="C13" s="288" t="s">
        <v>105</v>
      </c>
      <c r="D13" s="289" t="s">
        <v>1722</v>
      </c>
      <c r="E13" s="289"/>
      <c r="F13" s="289"/>
      <c r="G13" s="289"/>
      <c r="H13" s="289"/>
      <c r="I13" s="289" t="s">
        <v>1730</v>
      </c>
    </row>
  </sheetData>
  <mergeCells count="4">
    <mergeCell ref="C5:C6"/>
    <mergeCell ref="D5:H5"/>
    <mergeCell ref="I5:I6"/>
    <mergeCell ref="B5:B6"/>
  </mergeCells>
  <pageMargins left="0.70866141732283472" right="0.70866141732283472" top="0.74803149606299213" bottom="0.74803149606299213" header="0.31496062992125984" footer="0.31496062992125984"/>
  <pageSetup paperSize="9" scale="61" orientation="landscape" r:id="rId1"/>
  <headerFooter>
    <oddHeader>&amp;CEN
Annex V</oddHeader>
    <oddFooter>&amp;C&amp;"Calibri"&amp;11&amp;K000000&amp;P_x000D_&amp;1#&amp;"Calibri"&amp;10&amp;K000000Internal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6">
    <pageSetUpPr fitToPage="1"/>
  </sheetPr>
  <dimension ref="B1:C10"/>
  <sheetViews>
    <sheetView showGridLines="0" showRowColHeaders="0" zoomScale="60" zoomScaleNormal="60" workbookViewId="0">
      <selection activeCell="B5" sqref="B5"/>
    </sheetView>
  </sheetViews>
  <sheetFormatPr defaultColWidth="9.140625" defaultRowHeight="15"/>
  <cols>
    <col min="1" max="1" width="2.5703125" style="50" customWidth="1"/>
    <col min="2" max="2" width="26.7109375" style="52" customWidth="1"/>
    <col min="3" max="3" width="150.5703125" style="50" customWidth="1"/>
    <col min="4" max="6" width="26.7109375" style="50" customWidth="1"/>
    <col min="7" max="16384" width="9.140625" style="50"/>
  </cols>
  <sheetData>
    <row r="1" spans="2:3" ht="10.15" customHeight="1"/>
    <row r="2" spans="2:3" ht="27.95" customHeight="1">
      <c r="B2" s="562" t="s">
        <v>1010</v>
      </c>
      <c r="C2" s="563"/>
    </row>
    <row r="3" spans="2:3" ht="14.45" customHeight="1">
      <c r="B3" s="172"/>
      <c r="C3" s="52"/>
    </row>
    <row r="4" spans="2:3">
      <c r="C4" s="83" t="s">
        <v>1952</v>
      </c>
    </row>
    <row r="5" spans="2:3" s="35" customFormat="1" ht="30">
      <c r="B5" s="83" t="s">
        <v>112</v>
      </c>
      <c r="C5" s="290" t="s">
        <v>1895</v>
      </c>
    </row>
    <row r="6" spans="2:3" s="35" customFormat="1" ht="30">
      <c r="B6" s="83" t="s">
        <v>113</v>
      </c>
      <c r="C6" s="290" t="s">
        <v>1896</v>
      </c>
    </row>
    <row r="9" spans="2:3">
      <c r="B9" s="51"/>
    </row>
    <row r="10" spans="2:3">
      <c r="B10" s="50"/>
    </row>
  </sheetData>
  <mergeCells count="1">
    <mergeCell ref="B2:C2"/>
  </mergeCells>
  <pageMargins left="0.70866141732283472" right="0.70866141732283472" top="0.74803149606299213" bottom="0.74803149606299213" header="0.31496062992125984" footer="0.31496062992125984"/>
  <pageSetup paperSize="9" scale="77" orientation="landscape" r:id="rId1"/>
  <headerFooter>
    <oddHeader>&amp;CEN
Annex V</oddHeader>
    <oddFooter>&amp;C&amp;"Calibri"&amp;11&amp;K000000&amp;P_x000D_&amp;1#&amp;"Calibri"&amp;10&amp;K000000Internal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7"/>
  <dimension ref="A1:C8"/>
  <sheetViews>
    <sheetView showGridLines="0" showRowColHeaders="0" zoomScale="60" zoomScaleNormal="60" workbookViewId="0">
      <selection activeCell="C24" sqref="C24"/>
    </sheetView>
  </sheetViews>
  <sheetFormatPr defaultColWidth="11.42578125" defaultRowHeight="15"/>
  <cols>
    <col min="1" max="1" width="2.5703125" style="50" customWidth="1"/>
    <col min="2" max="2" width="26.7109375" style="50" customWidth="1"/>
    <col min="3" max="3" width="150.5703125" style="50" customWidth="1"/>
    <col min="4" max="16384" width="11.42578125" style="50"/>
  </cols>
  <sheetData>
    <row r="1" spans="1:3" ht="10.15" customHeight="1"/>
    <row r="2" spans="1:3" ht="27.95" customHeight="1">
      <c r="B2" s="562" t="s">
        <v>1011</v>
      </c>
      <c r="C2" s="563"/>
    </row>
    <row r="3" spans="1:3" ht="14.45" customHeight="1">
      <c r="A3" s="9"/>
      <c r="B3" s="172"/>
      <c r="C3" s="7"/>
    </row>
    <row r="4" spans="1:3">
      <c r="C4" s="83" t="s">
        <v>1952</v>
      </c>
    </row>
    <row r="5" spans="1:3">
      <c r="B5" s="83" t="s">
        <v>114</v>
      </c>
      <c r="C5" s="290" t="s">
        <v>1897</v>
      </c>
    </row>
    <row r="6" spans="1:3">
      <c r="B6" s="83" t="s">
        <v>115</v>
      </c>
      <c r="C6" s="290" t="s">
        <v>1732</v>
      </c>
    </row>
    <row r="7" spans="1:3">
      <c r="B7" s="83" t="s">
        <v>116</v>
      </c>
      <c r="C7" s="290" t="s">
        <v>1898</v>
      </c>
    </row>
    <row r="8" spans="1:3" s="5" customFormat="1" ht="30">
      <c r="B8" s="83" t="s">
        <v>115</v>
      </c>
      <c r="C8" s="4" t="s">
        <v>1899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&amp;C&amp;"Calibri"&amp;11&amp;K000000&amp;P_x000D_&amp;1#&amp;"Calibri"&amp;10&amp;K000000Internal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I127"/>
  <sheetViews>
    <sheetView showGridLines="0" showRowColHeaders="0" zoomScale="60" zoomScaleNormal="60" workbookViewId="0">
      <selection activeCell="E22" sqref="E22"/>
    </sheetView>
  </sheetViews>
  <sheetFormatPr defaultColWidth="9" defaultRowHeight="15"/>
  <cols>
    <col min="1" max="1" width="2.5703125" style="50" customWidth="1"/>
    <col min="2" max="2" width="9" style="50"/>
    <col min="3" max="3" width="78.85546875" style="50" customWidth="1"/>
    <col min="4" max="4" width="20.42578125" style="50" customWidth="1"/>
    <col min="5" max="5" width="57" style="50" customWidth="1"/>
    <col min="6" max="6" width="3.140625" style="50" customWidth="1"/>
    <col min="7" max="16384" width="9" style="50"/>
  </cols>
  <sheetData>
    <row r="1" spans="2:9" ht="10.35" customHeight="1"/>
    <row r="2" spans="2:9" ht="27.75" customHeight="1">
      <c r="B2" s="562" t="s">
        <v>1003</v>
      </c>
      <c r="C2" s="563"/>
      <c r="D2" s="563"/>
      <c r="E2" s="563"/>
    </row>
    <row r="3" spans="2:9">
      <c r="B3" s="172"/>
    </row>
    <row r="5" spans="2:9" ht="30">
      <c r="B5" s="111"/>
      <c r="C5" s="112"/>
      <c r="D5" s="89" t="s">
        <v>793</v>
      </c>
      <c r="E5" s="89" t="s">
        <v>956</v>
      </c>
    </row>
    <row r="6" spans="2:9">
      <c r="B6" s="228" t="s">
        <v>794</v>
      </c>
      <c r="C6" s="208"/>
      <c r="D6" s="208"/>
      <c r="E6" s="209"/>
    </row>
    <row r="7" spans="2:9">
      <c r="B7" s="576"/>
      <c r="C7" s="387" t="s">
        <v>795</v>
      </c>
      <c r="D7" s="237">
        <v>895456452</v>
      </c>
      <c r="E7" s="233"/>
    </row>
    <row r="8" spans="2:9">
      <c r="B8" s="577"/>
      <c r="C8" s="387" t="s">
        <v>1686</v>
      </c>
      <c r="D8" s="237"/>
      <c r="E8" s="233"/>
    </row>
    <row r="9" spans="2:9">
      <c r="B9" s="577"/>
      <c r="C9" s="387" t="s">
        <v>1687</v>
      </c>
      <c r="D9" s="237"/>
      <c r="E9" s="233"/>
    </row>
    <row r="10" spans="2:9" hidden="1">
      <c r="B10" s="577"/>
      <c r="C10" s="387" t="s">
        <v>796</v>
      </c>
      <c r="D10" s="237"/>
      <c r="E10" s="233"/>
    </row>
    <row r="11" spans="2:9">
      <c r="B11" s="577"/>
      <c r="C11" s="387" t="s">
        <v>797</v>
      </c>
      <c r="D11" s="237">
        <v>209943579.33000001</v>
      </c>
      <c r="E11" s="233"/>
    </row>
    <row r="12" spans="2:9">
      <c r="B12" s="577"/>
      <c r="C12" s="387" t="s">
        <v>798</v>
      </c>
      <c r="D12" s="237">
        <v>162026457.08000001</v>
      </c>
      <c r="E12" s="233"/>
      <c r="I12" s="51"/>
    </row>
    <row r="13" spans="2:9">
      <c r="B13" s="577"/>
      <c r="C13" s="387" t="s">
        <v>799</v>
      </c>
      <c r="D13" s="237"/>
      <c r="E13" s="233"/>
    </row>
    <row r="14" spans="2:9" ht="30">
      <c r="B14" s="577"/>
      <c r="C14" s="387" t="s">
        <v>800</v>
      </c>
      <c r="D14" s="237"/>
      <c r="E14" s="233"/>
    </row>
    <row r="15" spans="2:9">
      <c r="B15" s="577"/>
      <c r="C15" s="387" t="s">
        <v>801</v>
      </c>
      <c r="D15" s="237"/>
      <c r="E15" s="233"/>
    </row>
    <row r="16" spans="2:9">
      <c r="B16" s="577"/>
      <c r="C16" s="387" t="s">
        <v>802</v>
      </c>
      <c r="D16" s="237">
        <v>655587736.38</v>
      </c>
      <c r="E16" s="233"/>
    </row>
    <row r="17" spans="2:5">
      <c r="B17" s="577"/>
      <c r="C17" s="108" t="s">
        <v>803</v>
      </c>
      <c r="D17" s="408">
        <v>1923014224.79</v>
      </c>
      <c r="E17" s="108"/>
    </row>
    <row r="18" spans="2:5">
      <c r="B18" s="203" t="s">
        <v>804</v>
      </c>
      <c r="C18" s="146"/>
      <c r="D18" s="146"/>
      <c r="E18" s="234"/>
    </row>
    <row r="19" spans="2:5">
      <c r="B19" s="576"/>
      <c r="C19" s="407" t="s">
        <v>805</v>
      </c>
      <c r="D19" s="237">
        <v>-1299309.1399999999</v>
      </c>
      <c r="E19" s="233"/>
    </row>
    <row r="20" spans="2:5">
      <c r="B20" s="577"/>
      <c r="C20" s="407" t="s">
        <v>806</v>
      </c>
      <c r="D20" s="237">
        <v>-35927892.25</v>
      </c>
      <c r="E20" s="233"/>
    </row>
    <row r="21" spans="2:5" ht="14.25" hidden="1" customHeight="1">
      <c r="B21" s="577"/>
      <c r="C21" s="407" t="s">
        <v>18</v>
      </c>
      <c r="D21" s="237"/>
      <c r="E21" s="233"/>
    </row>
    <row r="22" spans="2:5" ht="45">
      <c r="B22" s="577"/>
      <c r="C22" s="407" t="s">
        <v>807</v>
      </c>
      <c r="D22" s="237">
        <v>-13152193.199999999</v>
      </c>
      <c r="E22" s="233"/>
    </row>
    <row r="23" spans="2:5" ht="30">
      <c r="B23" s="577"/>
      <c r="C23" s="407" t="s">
        <v>808</v>
      </c>
      <c r="D23" s="237"/>
      <c r="E23" s="233"/>
    </row>
    <row r="24" spans="2:5">
      <c r="B24" s="577"/>
      <c r="C24" s="407" t="s">
        <v>809</v>
      </c>
      <c r="D24" s="237">
        <v>-15400047.119999999</v>
      </c>
      <c r="E24" s="233"/>
    </row>
    <row r="25" spans="2:5">
      <c r="B25" s="577"/>
      <c r="C25" s="407" t="s">
        <v>810</v>
      </c>
      <c r="D25" s="237"/>
      <c r="E25" s="233"/>
    </row>
    <row r="26" spans="2:5" ht="28.9" customHeight="1">
      <c r="B26" s="577"/>
      <c r="C26" s="407" t="s">
        <v>811</v>
      </c>
      <c r="D26" s="237"/>
      <c r="E26" s="233"/>
    </row>
    <row r="27" spans="2:5">
      <c r="B27" s="577"/>
      <c r="C27" s="407" t="s">
        <v>812</v>
      </c>
      <c r="D27" s="237"/>
      <c r="E27" s="233"/>
    </row>
    <row r="28" spans="2:5" ht="30">
      <c r="B28" s="577"/>
      <c r="C28" s="407" t="s">
        <v>813</v>
      </c>
      <c r="D28" s="237"/>
      <c r="E28" s="233"/>
    </row>
    <row r="29" spans="2:5" ht="45">
      <c r="B29" s="577"/>
      <c r="C29" s="407" t="s">
        <v>814</v>
      </c>
      <c r="D29" s="237"/>
      <c r="E29" s="233"/>
    </row>
    <row r="30" spans="2:5" ht="53.45" customHeight="1">
      <c r="B30" s="577"/>
      <c r="C30" s="407" t="s">
        <v>815</v>
      </c>
      <c r="D30" s="237"/>
      <c r="E30" s="233"/>
    </row>
    <row r="31" spans="2:5" ht="60">
      <c r="B31" s="577"/>
      <c r="C31" s="407" t="s">
        <v>816</v>
      </c>
      <c r="D31" s="237"/>
      <c r="E31" s="233"/>
    </row>
    <row r="32" spans="2:5" ht="14.25" hidden="1" customHeight="1">
      <c r="B32" s="577"/>
      <c r="C32" s="407" t="s">
        <v>18</v>
      </c>
      <c r="D32" s="237"/>
      <c r="E32" s="233"/>
    </row>
    <row r="33" spans="2:6" ht="30">
      <c r="B33" s="577"/>
      <c r="C33" s="407" t="s">
        <v>817</v>
      </c>
      <c r="D33" s="237">
        <v>-2825402.47</v>
      </c>
      <c r="E33" s="233"/>
    </row>
    <row r="34" spans="2:6">
      <c r="B34" s="577"/>
      <c r="C34" s="407" t="s">
        <v>818</v>
      </c>
      <c r="D34" s="237"/>
      <c r="E34" s="233"/>
    </row>
    <row r="35" spans="2:6">
      <c r="B35" s="577"/>
      <c r="C35" s="358" t="s">
        <v>819</v>
      </c>
      <c r="D35" s="237">
        <v>-2825402.47</v>
      </c>
      <c r="E35" s="233"/>
    </row>
    <row r="36" spans="2:6">
      <c r="B36" s="577"/>
      <c r="C36" s="407" t="s">
        <v>820</v>
      </c>
      <c r="D36" s="237"/>
      <c r="E36" s="233"/>
    </row>
    <row r="37" spans="2:6" ht="43.9" customHeight="1">
      <c r="B37" s="577"/>
      <c r="C37" s="407" t="s">
        <v>821</v>
      </c>
      <c r="D37" s="237"/>
      <c r="E37" s="233"/>
    </row>
    <row r="38" spans="2:6">
      <c r="B38" s="577"/>
      <c r="C38" s="407" t="s">
        <v>822</v>
      </c>
      <c r="D38" s="237"/>
      <c r="E38" s="233"/>
    </row>
    <row r="39" spans="2:6" ht="43.15" customHeight="1">
      <c r="B39" s="577"/>
      <c r="C39" s="407" t="s">
        <v>823</v>
      </c>
      <c r="D39" s="237"/>
      <c r="E39" s="233"/>
    </row>
    <row r="40" spans="2:6" ht="14.25" hidden="1" customHeight="1">
      <c r="B40" s="577"/>
      <c r="C40" s="407" t="s">
        <v>18</v>
      </c>
      <c r="D40" s="237"/>
      <c r="E40" s="233"/>
    </row>
    <row r="41" spans="2:6">
      <c r="B41" s="577"/>
      <c r="C41" s="407" t="s">
        <v>824</v>
      </c>
      <c r="D41" s="237"/>
      <c r="E41" s="233"/>
    </row>
    <row r="42" spans="2:6">
      <c r="B42" s="577"/>
      <c r="C42" s="407" t="s">
        <v>825</v>
      </c>
      <c r="D42" s="237"/>
      <c r="E42" s="233"/>
    </row>
    <row r="43" spans="2:6" ht="45">
      <c r="B43" s="577"/>
      <c r="C43" s="407" t="s">
        <v>826</v>
      </c>
      <c r="D43" s="237"/>
      <c r="E43" s="233"/>
    </row>
    <row r="44" spans="2:6" ht="14.25" hidden="1" customHeight="1">
      <c r="B44" s="577"/>
      <c r="C44" s="407" t="s">
        <v>18</v>
      </c>
      <c r="D44" s="237"/>
      <c r="E44" s="233"/>
    </row>
    <row r="45" spans="2:6" ht="30">
      <c r="B45" s="577"/>
      <c r="C45" s="407" t="s">
        <v>940</v>
      </c>
      <c r="D45" s="237"/>
      <c r="E45" s="233"/>
      <c r="F45" s="46"/>
    </row>
    <row r="46" spans="2:6">
      <c r="B46" s="577"/>
      <c r="C46" s="407" t="s">
        <v>1678</v>
      </c>
      <c r="D46" s="237">
        <v>-13372465.66</v>
      </c>
      <c r="E46" s="233"/>
      <c r="F46" s="46"/>
    </row>
    <row r="47" spans="2:6">
      <c r="B47" s="577"/>
      <c r="C47" s="109" t="s">
        <v>827</v>
      </c>
      <c r="D47" s="409">
        <v>-81977309.840000004</v>
      </c>
      <c r="E47" s="409"/>
    </row>
    <row r="48" spans="2:6">
      <c r="B48" s="577"/>
      <c r="C48" s="109" t="s">
        <v>828</v>
      </c>
      <c r="D48" s="409">
        <v>1841036914.95</v>
      </c>
      <c r="E48" s="409"/>
    </row>
    <row r="49" spans="2:5">
      <c r="B49" s="203" t="s">
        <v>829</v>
      </c>
      <c r="C49" s="146"/>
      <c r="D49" s="146"/>
      <c r="E49" s="234"/>
    </row>
    <row r="50" spans="2:5">
      <c r="B50" s="576"/>
      <c r="C50" s="407" t="s">
        <v>795</v>
      </c>
      <c r="D50" s="237">
        <v>244400438.19999999</v>
      </c>
      <c r="E50" s="291" t="s">
        <v>1733</v>
      </c>
    </row>
    <row r="51" spans="2:5">
      <c r="B51" s="577"/>
      <c r="C51" s="407" t="s">
        <v>830</v>
      </c>
      <c r="D51" s="237"/>
      <c r="E51" s="233"/>
    </row>
    <row r="52" spans="2:5">
      <c r="B52" s="577"/>
      <c r="C52" s="407" t="s">
        <v>831</v>
      </c>
      <c r="D52" s="237"/>
      <c r="E52" s="233"/>
    </row>
    <row r="53" spans="2:5" ht="30">
      <c r="B53" s="577"/>
      <c r="C53" s="407" t="s">
        <v>832</v>
      </c>
      <c r="D53" s="237"/>
      <c r="E53" s="233"/>
    </row>
    <row r="54" spans="2:5" s="5" customFormat="1" ht="30">
      <c r="B54" s="577"/>
      <c r="C54" s="407" t="s">
        <v>833</v>
      </c>
      <c r="D54" s="237"/>
      <c r="E54" s="233"/>
    </row>
    <row r="55" spans="2:5" s="5" customFormat="1" ht="30">
      <c r="B55" s="577"/>
      <c r="C55" s="407" t="s">
        <v>834</v>
      </c>
      <c r="D55" s="237"/>
      <c r="E55" s="233"/>
    </row>
    <row r="56" spans="2:5" ht="30">
      <c r="B56" s="577"/>
      <c r="C56" s="407" t="s">
        <v>835</v>
      </c>
      <c r="D56" s="237"/>
      <c r="E56" s="233"/>
    </row>
    <row r="57" spans="2:5">
      <c r="B57" s="577"/>
      <c r="C57" s="407" t="s">
        <v>836</v>
      </c>
      <c r="D57" s="237"/>
      <c r="E57" s="233"/>
    </row>
    <row r="58" spans="2:5">
      <c r="B58" s="577"/>
      <c r="C58" s="109" t="s">
        <v>837</v>
      </c>
      <c r="D58" s="409">
        <v>244400438.19999999</v>
      </c>
      <c r="E58" s="409"/>
    </row>
    <row r="59" spans="2:5">
      <c r="B59" s="203" t="s">
        <v>838</v>
      </c>
      <c r="C59" s="146"/>
      <c r="D59" s="146"/>
      <c r="E59" s="234"/>
    </row>
    <row r="60" spans="2:5" ht="30">
      <c r="B60" s="576"/>
      <c r="C60" s="407" t="s">
        <v>839</v>
      </c>
      <c r="D60" s="237"/>
      <c r="E60" s="233"/>
    </row>
    <row r="61" spans="2:5" ht="45">
      <c r="B61" s="577"/>
      <c r="C61" s="407" t="s">
        <v>840</v>
      </c>
      <c r="D61" s="237"/>
      <c r="E61" s="233"/>
    </row>
    <row r="62" spans="2:5" ht="60">
      <c r="B62" s="577"/>
      <c r="C62" s="407" t="s">
        <v>841</v>
      </c>
      <c r="D62" s="237"/>
      <c r="E62" s="233"/>
    </row>
    <row r="63" spans="2:5" ht="45">
      <c r="B63" s="577"/>
      <c r="C63" s="407" t="s">
        <v>842</v>
      </c>
      <c r="D63" s="237"/>
      <c r="E63" s="233"/>
    </row>
    <row r="64" spans="2:5" ht="14.25" hidden="1" customHeight="1">
      <c r="B64" s="577"/>
      <c r="C64" s="407" t="s">
        <v>18</v>
      </c>
      <c r="D64" s="237"/>
      <c r="E64" s="233"/>
    </row>
    <row r="65" spans="1:6" ht="30">
      <c r="B65" s="577"/>
      <c r="C65" s="407" t="s">
        <v>941</v>
      </c>
      <c r="D65" s="237"/>
      <c r="E65" s="233"/>
    </row>
    <row r="66" spans="1:6">
      <c r="B66" s="577"/>
      <c r="C66" s="407" t="s">
        <v>843</v>
      </c>
      <c r="D66" s="237"/>
      <c r="E66" s="233"/>
    </row>
    <row r="67" spans="1:6">
      <c r="B67" s="577"/>
      <c r="C67" s="109" t="s">
        <v>844</v>
      </c>
      <c r="D67" s="409"/>
      <c r="E67" s="409"/>
    </row>
    <row r="68" spans="1:6">
      <c r="B68" s="577"/>
      <c r="C68" s="109" t="s">
        <v>845</v>
      </c>
      <c r="D68" s="409">
        <v>244400438.19999999</v>
      </c>
      <c r="E68" s="409"/>
    </row>
    <row r="69" spans="1:6">
      <c r="B69" s="577"/>
      <c r="C69" s="109" t="s">
        <v>846</v>
      </c>
      <c r="D69" s="409">
        <v>2085437353.1500001</v>
      </c>
      <c r="E69" s="409"/>
      <c r="F69" s="50" t="str">
        <f>IF(AND(D69&lt;&gt;0,ABS(D69-D48-D68) &gt; 1000),"amount should be equal to the sum of line 29 and 44","")</f>
        <v/>
      </c>
    </row>
    <row r="70" spans="1:6">
      <c r="B70" s="203" t="s">
        <v>847</v>
      </c>
      <c r="C70" s="146"/>
      <c r="D70" s="146"/>
      <c r="E70" s="234"/>
    </row>
    <row r="71" spans="1:6">
      <c r="B71" s="576"/>
      <c r="C71" s="407" t="s">
        <v>848</v>
      </c>
      <c r="D71" s="237">
        <v>205289034</v>
      </c>
      <c r="E71" s="233"/>
    </row>
    <row r="72" spans="1:6" ht="30">
      <c r="B72" s="577"/>
      <c r="C72" s="407" t="s">
        <v>849</v>
      </c>
      <c r="D72" s="237"/>
      <c r="E72" s="233"/>
    </row>
    <row r="73" spans="1:6" s="5" customFormat="1" ht="30">
      <c r="A73" s="9"/>
      <c r="B73" s="577"/>
      <c r="C73" s="407" t="s">
        <v>850</v>
      </c>
      <c r="D73" s="237"/>
      <c r="E73" s="233"/>
    </row>
    <row r="74" spans="1:6" s="5" customFormat="1" ht="30">
      <c r="A74" s="9"/>
      <c r="B74" s="577"/>
      <c r="C74" s="407" t="s">
        <v>851</v>
      </c>
      <c r="D74" s="237"/>
      <c r="E74" s="233"/>
    </row>
    <row r="75" spans="1:6" ht="45">
      <c r="B75" s="577"/>
      <c r="C75" s="407" t="s">
        <v>852</v>
      </c>
      <c r="D75" s="237"/>
      <c r="E75" s="233"/>
    </row>
    <row r="76" spans="1:6">
      <c r="B76" s="577"/>
      <c r="C76" s="407" t="s">
        <v>853</v>
      </c>
      <c r="D76" s="237"/>
      <c r="E76" s="233"/>
    </row>
    <row r="77" spans="1:6">
      <c r="B77" s="577"/>
      <c r="C77" s="407" t="s">
        <v>854</v>
      </c>
      <c r="D77" s="237"/>
      <c r="E77" s="233"/>
    </row>
    <row r="78" spans="1:6">
      <c r="B78" s="577"/>
      <c r="C78" s="109" t="s">
        <v>855</v>
      </c>
      <c r="D78" s="409">
        <v>205289034</v>
      </c>
      <c r="E78" s="409"/>
    </row>
    <row r="79" spans="1:6">
      <c r="B79" s="203" t="s">
        <v>856</v>
      </c>
      <c r="C79" s="146"/>
      <c r="D79" s="146"/>
      <c r="E79" s="234"/>
    </row>
    <row r="80" spans="1:6" ht="30">
      <c r="B80" s="576"/>
      <c r="C80" s="407" t="s">
        <v>857</v>
      </c>
      <c r="D80" s="237"/>
      <c r="E80" s="233"/>
    </row>
    <row r="81" spans="2:6" ht="57.6" customHeight="1">
      <c r="B81" s="577"/>
      <c r="C81" s="407" t="s">
        <v>858</v>
      </c>
      <c r="D81" s="237"/>
      <c r="E81" s="233"/>
    </row>
    <row r="82" spans="2:6" ht="57.6" customHeight="1">
      <c r="B82" s="577"/>
      <c r="C82" s="407" t="s">
        <v>859</v>
      </c>
      <c r="D82" s="237"/>
      <c r="E82" s="233"/>
    </row>
    <row r="83" spans="2:6" ht="14.25" hidden="1" customHeight="1">
      <c r="B83" s="577"/>
      <c r="C83" s="407" t="s">
        <v>18</v>
      </c>
      <c r="D83" s="237"/>
      <c r="E83" s="233"/>
    </row>
    <row r="84" spans="2:6" ht="45">
      <c r="B84" s="577"/>
      <c r="C84" s="407" t="s">
        <v>860</v>
      </c>
      <c r="D84" s="237"/>
      <c r="E84" s="233"/>
    </row>
    <row r="85" spans="2:6" ht="14.25" hidden="1" customHeight="1">
      <c r="B85" s="577"/>
      <c r="C85" s="407" t="s">
        <v>18</v>
      </c>
      <c r="D85" s="237"/>
      <c r="E85" s="233"/>
    </row>
    <row r="86" spans="2:6" ht="30">
      <c r="B86" s="577"/>
      <c r="C86" s="358" t="s">
        <v>861</v>
      </c>
      <c r="D86" s="237"/>
      <c r="E86" s="233"/>
    </row>
    <row r="87" spans="2:6">
      <c r="B87" s="577"/>
      <c r="C87" s="358" t="s">
        <v>862</v>
      </c>
      <c r="D87" s="237"/>
      <c r="E87" s="233"/>
    </row>
    <row r="88" spans="2:6">
      <c r="B88" s="577"/>
      <c r="C88" s="110" t="s">
        <v>863</v>
      </c>
      <c r="D88" s="409"/>
      <c r="E88" s="409"/>
    </row>
    <row r="89" spans="2:6">
      <c r="B89" s="577"/>
      <c r="C89" s="110" t="s">
        <v>864</v>
      </c>
      <c r="D89" s="409">
        <v>205289034</v>
      </c>
      <c r="E89" s="409"/>
    </row>
    <row r="90" spans="2:6">
      <c r="B90" s="577"/>
      <c r="C90" s="110" t="s">
        <v>865</v>
      </c>
      <c r="D90" s="409">
        <v>2290726387.1500001</v>
      </c>
      <c r="E90" s="409"/>
      <c r="F90" s="50" t="str">
        <f>IF(AND(D90&lt;&gt;0,ABS(D90-D69-D89) &gt; 1000),"amount should be equal to the sum of line 45 and 58","")</f>
        <v/>
      </c>
    </row>
    <row r="91" spans="2:6">
      <c r="B91" s="578"/>
      <c r="C91" s="110" t="s">
        <v>866</v>
      </c>
      <c r="D91" s="409">
        <v>11602421677.6406</v>
      </c>
      <c r="E91" s="409"/>
    </row>
    <row r="92" spans="2:6">
      <c r="B92" s="204" t="s">
        <v>1651</v>
      </c>
      <c r="C92" s="205"/>
      <c r="D92" s="205"/>
      <c r="E92" s="235"/>
    </row>
    <row r="93" spans="2:6">
      <c r="B93" s="576"/>
      <c r="C93" s="407" t="s">
        <v>867</v>
      </c>
      <c r="D93" s="271">
        <v>0.15870000000000001</v>
      </c>
      <c r="E93" s="233"/>
    </row>
    <row r="94" spans="2:6">
      <c r="B94" s="577"/>
      <c r="C94" s="407" t="s">
        <v>868</v>
      </c>
      <c r="D94" s="271">
        <v>0.1797</v>
      </c>
      <c r="E94" s="233"/>
    </row>
    <row r="95" spans="2:6">
      <c r="B95" s="577"/>
      <c r="C95" s="407" t="s">
        <v>869</v>
      </c>
      <c r="D95" s="271">
        <v>0.19739999999999999</v>
      </c>
      <c r="E95" s="233"/>
    </row>
    <row r="96" spans="2:6" ht="75">
      <c r="B96" s="577"/>
      <c r="C96" s="407" t="s">
        <v>870</v>
      </c>
      <c r="D96" s="271">
        <v>9.7299999999999998E-2</v>
      </c>
      <c r="E96" s="233"/>
    </row>
    <row r="97" spans="2:5">
      <c r="B97" s="577"/>
      <c r="C97" s="410" t="s">
        <v>871</v>
      </c>
      <c r="D97" s="271">
        <v>2.5000000000000001E-2</v>
      </c>
      <c r="E97" s="233"/>
    </row>
    <row r="98" spans="2:5">
      <c r="B98" s="577"/>
      <c r="C98" s="410" t="s">
        <v>872</v>
      </c>
      <c r="D98" s="271">
        <v>0</v>
      </c>
      <c r="E98" s="233"/>
    </row>
    <row r="99" spans="2:5">
      <c r="B99" s="577"/>
      <c r="C99" s="410" t="s">
        <v>873</v>
      </c>
      <c r="D99" s="271"/>
      <c r="E99" s="233"/>
    </row>
    <row r="100" spans="2:5" ht="30">
      <c r="B100" s="577"/>
      <c r="C100" s="410" t="s">
        <v>874</v>
      </c>
      <c r="D100" s="271">
        <v>3.8999999999999998E-3</v>
      </c>
      <c r="E100" s="233"/>
    </row>
    <row r="101" spans="2:5" ht="30">
      <c r="B101" s="577"/>
      <c r="C101" s="410" t="s">
        <v>1679</v>
      </c>
      <c r="D101" s="271">
        <v>2.3300000000000001E-2</v>
      </c>
      <c r="E101" s="260"/>
    </row>
    <row r="102" spans="2:5" ht="30">
      <c r="B102" s="577"/>
      <c r="C102" s="109" t="s">
        <v>955</v>
      </c>
      <c r="D102" s="411">
        <v>6.5799999999999997E-2</v>
      </c>
      <c r="E102" s="411"/>
    </row>
    <row r="103" spans="2:5">
      <c r="B103" s="203" t="s">
        <v>875</v>
      </c>
      <c r="C103" s="146"/>
      <c r="D103" s="146"/>
      <c r="E103" s="234"/>
    </row>
    <row r="104" spans="2:5">
      <c r="B104" s="576"/>
      <c r="C104" s="579" t="s">
        <v>942</v>
      </c>
      <c r="D104" s="580"/>
      <c r="E104" s="583"/>
    </row>
    <row r="105" spans="2:5">
      <c r="B105" s="577"/>
      <c r="C105" s="579"/>
      <c r="D105" s="581"/>
      <c r="E105" s="583"/>
    </row>
    <row r="106" spans="2:5">
      <c r="B106" s="577"/>
      <c r="C106" s="579"/>
      <c r="D106" s="582"/>
      <c r="E106" s="583"/>
    </row>
    <row r="107" spans="2:5" ht="45">
      <c r="B107" s="577"/>
      <c r="C107" s="407" t="s">
        <v>876</v>
      </c>
      <c r="D107" s="237"/>
      <c r="E107" s="233"/>
    </row>
    <row r="108" spans="2:5" ht="14.25" hidden="1" customHeight="1">
      <c r="B108" s="577"/>
      <c r="C108" s="407" t="s">
        <v>18</v>
      </c>
      <c r="D108" s="237"/>
      <c r="E108" s="233"/>
    </row>
    <row r="109" spans="2:5" ht="45">
      <c r="B109" s="577"/>
      <c r="C109" s="407" t="s">
        <v>943</v>
      </c>
      <c r="D109" s="237">
        <v>33682621.609999999</v>
      </c>
      <c r="E109" s="233"/>
    </row>
    <row r="110" spans="2:5">
      <c r="B110" s="203" t="s">
        <v>877</v>
      </c>
      <c r="C110" s="146"/>
      <c r="D110" s="146"/>
      <c r="E110" s="234"/>
    </row>
    <row r="111" spans="2:5" ht="30">
      <c r="B111" s="576"/>
      <c r="C111" s="407" t="s">
        <v>878</v>
      </c>
      <c r="D111" s="237"/>
      <c r="E111" s="233"/>
    </row>
    <row r="112" spans="2:5">
      <c r="B112" s="577"/>
      <c r="C112" s="407" t="s">
        <v>879</v>
      </c>
      <c r="D112" s="237">
        <v>31086880.504799999</v>
      </c>
      <c r="E112" s="233"/>
    </row>
    <row r="113" spans="2:5" ht="30">
      <c r="B113" s="577"/>
      <c r="C113" s="407" t="s">
        <v>880</v>
      </c>
      <c r="D113" s="237"/>
      <c r="E113" s="233"/>
    </row>
    <row r="114" spans="2:5" ht="30">
      <c r="B114" s="577"/>
      <c r="C114" s="407" t="s">
        <v>881</v>
      </c>
      <c r="D114" s="237">
        <v>28181176.767200001</v>
      </c>
      <c r="E114" s="233"/>
    </row>
    <row r="115" spans="2:5">
      <c r="B115" s="206" t="s">
        <v>882</v>
      </c>
      <c r="C115" s="207"/>
      <c r="D115" s="207"/>
      <c r="E115" s="236"/>
    </row>
    <row r="116" spans="2:5">
      <c r="B116" s="576"/>
      <c r="C116" s="407" t="s">
        <v>883</v>
      </c>
      <c r="D116" s="237"/>
      <c r="E116" s="233"/>
    </row>
    <row r="117" spans="2:5" ht="30">
      <c r="B117" s="577"/>
      <c r="C117" s="407" t="s">
        <v>884</v>
      </c>
      <c r="D117" s="237"/>
      <c r="E117" s="233"/>
    </row>
    <row r="118" spans="2:5">
      <c r="B118" s="577"/>
      <c r="C118" s="407" t="s">
        <v>885</v>
      </c>
      <c r="D118" s="237"/>
      <c r="E118" s="233"/>
    </row>
    <row r="119" spans="2:5" ht="30">
      <c r="B119" s="577"/>
      <c r="C119" s="407" t="s">
        <v>886</v>
      </c>
      <c r="D119" s="237"/>
      <c r="E119" s="292" t="s">
        <v>74</v>
      </c>
    </row>
    <row r="120" spans="2:5">
      <c r="B120" s="577"/>
      <c r="C120" s="407" t="s">
        <v>887</v>
      </c>
      <c r="D120" s="237"/>
      <c r="E120" s="233"/>
    </row>
    <row r="121" spans="2:5" ht="30">
      <c r="B121" s="577"/>
      <c r="C121" s="407" t="s">
        <v>888</v>
      </c>
      <c r="D121" s="237"/>
      <c r="E121" s="233"/>
    </row>
    <row r="122" spans="2:5">
      <c r="B122" s="51"/>
    </row>
    <row r="123" spans="2:5">
      <c r="B123" s="51"/>
    </row>
    <row r="124" spans="2:5">
      <c r="B124" s="51"/>
    </row>
    <row r="125" spans="2:5">
      <c r="B125" s="51"/>
    </row>
    <row r="126" spans="2:5">
      <c r="B126" s="51"/>
    </row>
    <row r="127" spans="2:5">
      <c r="B127" s="51"/>
    </row>
  </sheetData>
  <mergeCells count="14">
    <mergeCell ref="B2:E2"/>
    <mergeCell ref="B116:B121"/>
    <mergeCell ref="B80:B91"/>
    <mergeCell ref="B93:B102"/>
    <mergeCell ref="B104:B109"/>
    <mergeCell ref="B111:B114"/>
    <mergeCell ref="C104:C106"/>
    <mergeCell ref="D104:D106"/>
    <mergeCell ref="E104:E106"/>
    <mergeCell ref="B7:B17"/>
    <mergeCell ref="B19:B48"/>
    <mergeCell ref="B50:B58"/>
    <mergeCell ref="B60:B69"/>
    <mergeCell ref="B71:B78"/>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R73"/>
  <sheetViews>
    <sheetView showGridLines="0" showRowColHeaders="0" zoomScale="60" zoomScaleNormal="60" zoomScalePageLayoutView="90" workbookViewId="0">
      <selection activeCell="B66" sqref="B66"/>
    </sheetView>
  </sheetViews>
  <sheetFormatPr defaultColWidth="9" defaultRowHeight="15"/>
  <cols>
    <col min="1" max="1" width="2.5703125" style="50" customWidth="1"/>
    <col min="2" max="2" width="103.85546875" style="50" customWidth="1"/>
    <col min="3" max="3" width="19.42578125" style="50" customWidth="1"/>
    <col min="4" max="4" width="19.140625" style="50" customWidth="1"/>
    <col min="5" max="16384" width="9" style="50"/>
  </cols>
  <sheetData>
    <row r="1" spans="2:18" ht="10.15" customHeight="1"/>
    <row r="2" spans="2:18" ht="27.95" customHeight="1">
      <c r="B2" s="562" t="s">
        <v>1004</v>
      </c>
      <c r="C2" s="563"/>
      <c r="D2" s="563"/>
    </row>
    <row r="3" spans="2:18" ht="14.45" customHeight="1">
      <c r="B3" s="172"/>
      <c r="C3" s="58"/>
      <c r="D3" s="58"/>
      <c r="E3" s="47"/>
      <c r="F3" s="47"/>
      <c r="G3" s="47"/>
      <c r="H3" s="47"/>
      <c r="I3" s="47"/>
      <c r="J3" s="47"/>
      <c r="K3" s="47"/>
      <c r="L3" s="47"/>
      <c r="M3" s="47"/>
      <c r="N3" s="47"/>
      <c r="O3" s="47"/>
      <c r="P3" s="47"/>
      <c r="Q3" s="47"/>
      <c r="R3" s="47"/>
    </row>
    <row r="4" spans="2:18">
      <c r="C4" s="113" t="s">
        <v>890</v>
      </c>
      <c r="D4" s="113" t="s">
        <v>889</v>
      </c>
      <c r="E4" s="47"/>
    </row>
    <row r="5" spans="2:18">
      <c r="B5" s="565" t="s">
        <v>1049</v>
      </c>
      <c r="C5" s="566"/>
      <c r="D5" s="566"/>
      <c r="E5" s="47"/>
    </row>
    <row r="6" spans="2:18">
      <c r="B6" s="378" t="s">
        <v>1582</v>
      </c>
      <c r="C6" s="413">
        <v>4995388966.3699999</v>
      </c>
      <c r="D6" s="3"/>
      <c r="E6" s="47"/>
    </row>
    <row r="7" spans="2:18">
      <c r="B7" s="378" t="s">
        <v>1583</v>
      </c>
      <c r="C7" s="413">
        <v>46209151.120000005</v>
      </c>
      <c r="D7" s="3"/>
      <c r="E7" s="47"/>
    </row>
    <row r="8" spans="2:18">
      <c r="B8" s="378" t="s">
        <v>1584</v>
      </c>
      <c r="C8" s="413">
        <v>6817925.4500000002</v>
      </c>
      <c r="D8" s="3"/>
      <c r="E8" s="47"/>
    </row>
    <row r="9" spans="2:18">
      <c r="B9" s="378" t="s">
        <v>1585</v>
      </c>
      <c r="C9" s="413"/>
      <c r="D9" s="3"/>
      <c r="E9" s="47"/>
    </row>
    <row r="10" spans="2:18">
      <c r="B10" s="378" t="s">
        <v>1586</v>
      </c>
      <c r="C10" s="413">
        <v>417550257.56</v>
      </c>
      <c r="D10" s="3"/>
      <c r="E10" s="47"/>
    </row>
    <row r="11" spans="2:18">
      <c r="B11" s="378" t="s">
        <v>1587</v>
      </c>
      <c r="C11" s="413">
        <v>46747763891.199997</v>
      </c>
      <c r="D11" s="3"/>
      <c r="E11" s="47"/>
    </row>
    <row r="12" spans="2:18">
      <c r="B12" s="378" t="s">
        <v>1613</v>
      </c>
      <c r="C12" s="413">
        <v>45726698485.839996</v>
      </c>
      <c r="D12" s="3"/>
      <c r="E12" s="47"/>
    </row>
    <row r="13" spans="2:18">
      <c r="B13" s="378" t="s">
        <v>1614</v>
      </c>
      <c r="C13" s="413">
        <v>45877409728.370003</v>
      </c>
      <c r="D13" s="3"/>
      <c r="E13" s="47"/>
    </row>
    <row r="14" spans="2:18">
      <c r="B14" s="378" t="s">
        <v>1615</v>
      </c>
      <c r="C14" s="413">
        <v>150711236.49000001</v>
      </c>
      <c r="D14" s="3"/>
      <c r="E14" s="47"/>
    </row>
    <row r="15" spans="2:18">
      <c r="B15" s="378" t="s">
        <v>1616</v>
      </c>
      <c r="C15" s="413">
        <v>0</v>
      </c>
      <c r="D15" s="3"/>
      <c r="E15" s="47"/>
    </row>
    <row r="16" spans="2:18">
      <c r="B16" s="378" t="s">
        <v>1617</v>
      </c>
      <c r="C16" s="413">
        <v>1021065405.36</v>
      </c>
      <c r="D16" s="3"/>
      <c r="E16" s="47"/>
    </row>
    <row r="17" spans="2:5">
      <c r="B17" s="378" t="s">
        <v>1590</v>
      </c>
      <c r="C17" s="413">
        <v>17070019.140000001</v>
      </c>
      <c r="D17" s="3"/>
      <c r="E17" s="47"/>
    </row>
    <row r="18" spans="2:5">
      <c r="B18" s="378" t="s">
        <v>1591</v>
      </c>
      <c r="C18" s="413">
        <v>431353866.91000003</v>
      </c>
      <c r="D18" s="3"/>
      <c r="E18" s="47"/>
    </row>
    <row r="19" spans="2:5">
      <c r="B19" s="378" t="s">
        <v>1592</v>
      </c>
      <c r="C19" s="413">
        <v>84361376.299999997</v>
      </c>
      <c r="D19" s="3"/>
      <c r="E19" s="47"/>
    </row>
    <row r="20" spans="2:5">
      <c r="B20" s="378" t="s">
        <v>1618</v>
      </c>
      <c r="C20" s="413">
        <v>44435709.980000004</v>
      </c>
      <c r="D20" s="3"/>
      <c r="E20" s="47"/>
    </row>
    <row r="21" spans="2:5">
      <c r="B21" s="378" t="s">
        <v>1619</v>
      </c>
      <c r="C21" s="413">
        <v>23642059.27</v>
      </c>
      <c r="D21" s="3"/>
      <c r="E21" s="47"/>
    </row>
    <row r="22" spans="2:5">
      <c r="B22" s="378" t="s">
        <v>1620</v>
      </c>
      <c r="C22" s="413">
        <v>12285832.98</v>
      </c>
      <c r="D22" s="3"/>
      <c r="E22" s="47"/>
    </row>
    <row r="23" spans="2:5">
      <c r="B23" s="378" t="s">
        <v>1621</v>
      </c>
      <c r="C23" s="413">
        <v>8507817.7300000042</v>
      </c>
      <c r="D23" s="3"/>
      <c r="E23" s="47"/>
    </row>
    <row r="24" spans="2:5">
      <c r="B24" s="378" t="s">
        <v>1594</v>
      </c>
      <c r="C24" s="413">
        <v>12686262.949999999</v>
      </c>
      <c r="D24" s="3"/>
      <c r="E24" s="47"/>
    </row>
    <row r="25" spans="2:5">
      <c r="B25" s="378" t="s">
        <v>1595</v>
      </c>
      <c r="C25" s="413">
        <v>48855346.990000002</v>
      </c>
      <c r="D25" s="3"/>
      <c r="E25" s="47"/>
    </row>
    <row r="26" spans="2:5">
      <c r="B26" s="378" t="s">
        <v>1622</v>
      </c>
      <c r="C26" s="413">
        <v>13152193.199999999</v>
      </c>
      <c r="D26" s="3"/>
      <c r="E26" s="47"/>
    </row>
    <row r="27" spans="2:5">
      <c r="B27" s="378" t="s">
        <v>1623</v>
      </c>
      <c r="C27" s="413">
        <v>48855346.990000002</v>
      </c>
      <c r="D27" s="3"/>
      <c r="E27" s="47"/>
    </row>
    <row r="28" spans="2:5">
      <c r="B28" s="378" t="s">
        <v>177</v>
      </c>
      <c r="C28" s="413">
        <v>159367588.83000001</v>
      </c>
      <c r="D28" s="3"/>
      <c r="E28" s="47"/>
    </row>
    <row r="29" spans="2:5">
      <c r="B29" s="378" t="s">
        <v>1624</v>
      </c>
      <c r="C29" s="413">
        <v>0</v>
      </c>
      <c r="D29" s="3"/>
      <c r="E29" s="47"/>
    </row>
    <row r="30" spans="2:5">
      <c r="B30" s="378" t="s">
        <v>1625</v>
      </c>
      <c r="C30" s="413">
        <v>159367588.83000001</v>
      </c>
      <c r="D30" s="3"/>
      <c r="E30" s="47"/>
    </row>
    <row r="31" spans="2:5">
      <c r="B31" s="378" t="s">
        <v>1596</v>
      </c>
      <c r="C31" s="413">
        <v>0</v>
      </c>
      <c r="D31" s="3"/>
      <c r="E31" s="47"/>
    </row>
    <row r="32" spans="2:5">
      <c r="B32" s="180" t="s">
        <v>1597</v>
      </c>
      <c r="C32" s="412">
        <v>53011860362.800003</v>
      </c>
      <c r="D32" s="412"/>
      <c r="E32" s="47"/>
    </row>
    <row r="33" spans="2:5">
      <c r="B33" s="258"/>
      <c r="C33" s="255"/>
      <c r="D33" s="255"/>
      <c r="E33" s="47"/>
    </row>
    <row r="34" spans="2:5">
      <c r="B34" s="565" t="s">
        <v>1050</v>
      </c>
      <c r="C34" s="566"/>
      <c r="D34" s="566"/>
      <c r="E34" s="47"/>
    </row>
    <row r="35" spans="2:5">
      <c r="B35" s="378" t="s">
        <v>1598</v>
      </c>
      <c r="C35" s="413">
        <v>44398251.980000004</v>
      </c>
      <c r="D35" s="3"/>
      <c r="E35" s="47"/>
    </row>
    <row r="36" spans="2:5">
      <c r="B36" s="378" t="s">
        <v>1599</v>
      </c>
      <c r="C36" s="413">
        <v>742648663.49000001</v>
      </c>
      <c r="D36" s="3"/>
      <c r="E36" s="47"/>
    </row>
    <row r="37" spans="2:5">
      <c r="B37" s="378" t="s">
        <v>1600</v>
      </c>
      <c r="C37" s="413">
        <v>49541564774.739998</v>
      </c>
      <c r="D37" s="3"/>
      <c r="E37" s="47"/>
    </row>
    <row r="38" spans="2:5">
      <c r="B38" s="378" t="s">
        <v>1626</v>
      </c>
      <c r="C38" s="413">
        <v>1453844633.04</v>
      </c>
      <c r="D38" s="3"/>
      <c r="E38" s="47"/>
    </row>
    <row r="39" spans="2:5">
      <c r="B39" s="378" t="s">
        <v>1627</v>
      </c>
      <c r="C39" s="413">
        <v>41200800246.489998</v>
      </c>
      <c r="D39" s="3"/>
      <c r="E39" s="47"/>
    </row>
    <row r="40" spans="2:5">
      <c r="B40" s="378" t="s">
        <v>1628</v>
      </c>
      <c r="C40" s="413">
        <v>6362888119.79</v>
      </c>
      <c r="D40" s="3"/>
      <c r="E40" s="47"/>
    </row>
    <row r="41" spans="2:5">
      <c r="B41" s="378" t="s">
        <v>1629</v>
      </c>
      <c r="C41" s="413">
        <v>226316082.06999999</v>
      </c>
      <c r="D41" s="3"/>
      <c r="E41" s="47"/>
    </row>
    <row r="42" spans="2:5">
      <c r="B42" s="378" t="s">
        <v>1630</v>
      </c>
      <c r="C42" s="413"/>
      <c r="D42" s="3"/>
      <c r="E42" s="47"/>
    </row>
    <row r="43" spans="2:5">
      <c r="B43" s="378" t="s">
        <v>1631</v>
      </c>
      <c r="C43" s="413">
        <v>226316082.06999999</v>
      </c>
      <c r="D43" s="3"/>
      <c r="E43" s="47"/>
    </row>
    <row r="44" spans="2:5">
      <c r="B44" s="378" t="s">
        <v>1632</v>
      </c>
      <c r="C44" s="413">
        <v>297715693.35000002</v>
      </c>
      <c r="D44" s="3"/>
      <c r="E44" s="47"/>
    </row>
    <row r="45" spans="2:5">
      <c r="B45" s="378" t="s">
        <v>1606</v>
      </c>
      <c r="C45" s="413"/>
      <c r="D45" s="3"/>
      <c r="E45" s="47"/>
    </row>
    <row r="46" spans="2:5">
      <c r="B46" s="378" t="s">
        <v>1590</v>
      </c>
      <c r="C46" s="413">
        <v>53640768</v>
      </c>
      <c r="D46" s="3"/>
      <c r="E46" s="47"/>
    </row>
    <row r="47" spans="2:5">
      <c r="B47" s="378" t="s">
        <v>1591</v>
      </c>
      <c r="C47" s="413">
        <v>3787638.65</v>
      </c>
      <c r="D47" s="3"/>
      <c r="E47" s="47"/>
    </row>
    <row r="48" spans="2:5">
      <c r="B48" s="378" t="s">
        <v>1607</v>
      </c>
      <c r="C48" s="413">
        <v>239689859.29999998</v>
      </c>
      <c r="D48" s="3"/>
      <c r="E48" s="47"/>
    </row>
    <row r="49" spans="2:5">
      <c r="B49" s="378" t="s">
        <v>1608</v>
      </c>
      <c r="C49" s="413">
        <v>51563175.039999999</v>
      </c>
      <c r="D49" s="3"/>
      <c r="E49" s="47"/>
    </row>
    <row r="50" spans="2:5">
      <c r="B50" s="378" t="s">
        <v>1609</v>
      </c>
      <c r="C50" s="413">
        <v>140548040.50999999</v>
      </c>
      <c r="D50" s="3"/>
      <c r="E50" s="47"/>
    </row>
    <row r="51" spans="2:5">
      <c r="B51" s="378" t="s">
        <v>1610</v>
      </c>
      <c r="C51" s="413">
        <v>0</v>
      </c>
      <c r="D51" s="3"/>
      <c r="E51" s="47"/>
    </row>
    <row r="52" spans="2:5">
      <c r="B52" s="180" t="s">
        <v>1633</v>
      </c>
      <c r="C52" s="412">
        <v>50817841171.710007</v>
      </c>
      <c r="D52" s="412"/>
      <c r="E52" s="47"/>
    </row>
    <row r="53" spans="2:5">
      <c r="B53" s="258"/>
      <c r="C53" s="255"/>
      <c r="D53" s="255"/>
      <c r="E53" s="47"/>
    </row>
    <row r="54" spans="2:5">
      <c r="B54" s="565" t="s">
        <v>117</v>
      </c>
      <c r="C54" s="566"/>
      <c r="D54" s="566"/>
      <c r="E54" s="47"/>
    </row>
    <row r="55" spans="2:5">
      <c r="B55" s="378" t="s">
        <v>1634</v>
      </c>
      <c r="C55" s="413">
        <v>895456452</v>
      </c>
      <c r="D55" s="3">
        <v>1</v>
      </c>
      <c r="E55" s="47"/>
    </row>
    <row r="56" spans="2:5">
      <c r="B56" s="378" t="s">
        <v>1635</v>
      </c>
      <c r="C56" s="413">
        <v>895456452</v>
      </c>
      <c r="D56" s="3"/>
      <c r="E56" s="47"/>
    </row>
    <row r="57" spans="2:5">
      <c r="B57" s="378" t="s">
        <v>1636</v>
      </c>
      <c r="C57" s="413">
        <v>0</v>
      </c>
      <c r="D57" s="3"/>
      <c r="E57" s="47"/>
    </row>
    <row r="58" spans="2:5">
      <c r="B58" s="378" t="s">
        <v>1637</v>
      </c>
      <c r="C58" s="413">
        <v>0</v>
      </c>
      <c r="D58" s="3"/>
      <c r="E58" s="47"/>
    </row>
    <row r="59" spans="2:5">
      <c r="B59" s="378" t="s">
        <v>1638</v>
      </c>
      <c r="C59" s="413">
        <v>244400438.19999999</v>
      </c>
      <c r="D59" s="3">
        <v>30</v>
      </c>
      <c r="E59" s="47"/>
    </row>
    <row r="60" spans="2:5">
      <c r="B60" s="378" t="s">
        <v>1639</v>
      </c>
      <c r="C60" s="413">
        <v>4655594.3499999996</v>
      </c>
      <c r="D60" s="3"/>
      <c r="E60" s="47"/>
    </row>
    <row r="61" spans="2:5">
      <c r="B61" s="378" t="s">
        <v>1640</v>
      </c>
      <c r="C61" s="413">
        <v>1649187.66</v>
      </c>
      <c r="D61" s="3"/>
      <c r="E61" s="47"/>
    </row>
    <row r="62" spans="2:5">
      <c r="B62" s="378" t="s">
        <v>1641</v>
      </c>
      <c r="C62" s="413">
        <v>1649187.66</v>
      </c>
      <c r="D62" s="3"/>
      <c r="E62" s="47"/>
    </row>
    <row r="63" spans="2:5">
      <c r="B63" s="378" t="s">
        <v>1642</v>
      </c>
      <c r="C63" s="413">
        <v>0</v>
      </c>
      <c r="D63" s="3"/>
      <c r="E63" s="47"/>
    </row>
    <row r="64" spans="2:5" ht="30">
      <c r="B64" s="378" t="s">
        <v>1643</v>
      </c>
      <c r="C64" s="413">
        <v>0</v>
      </c>
      <c r="D64" s="3">
        <v>14</v>
      </c>
      <c r="E64" s="47"/>
    </row>
    <row r="65" spans="2:5">
      <c r="B65" s="378" t="s">
        <v>1644</v>
      </c>
      <c r="C65" s="413">
        <v>3006406.69</v>
      </c>
      <c r="D65" s="3"/>
      <c r="E65" s="47"/>
    </row>
    <row r="66" spans="2:5">
      <c r="B66" s="378" t="s">
        <v>1645</v>
      </c>
      <c r="C66" s="413">
        <v>3006406.69</v>
      </c>
      <c r="D66" s="3"/>
      <c r="E66" s="47"/>
    </row>
    <row r="67" spans="2:5">
      <c r="B67" s="378" t="s">
        <v>1646</v>
      </c>
      <c r="C67" s="413">
        <v>209943578.46000001</v>
      </c>
      <c r="D67" s="3"/>
      <c r="E67" s="47"/>
    </row>
    <row r="68" spans="2:5">
      <c r="B68" s="378" t="s">
        <v>1647</v>
      </c>
      <c r="C68" s="413">
        <v>157370863.06999999</v>
      </c>
      <c r="D68" s="3"/>
      <c r="E68" s="47"/>
    </row>
    <row r="69" spans="2:5">
      <c r="B69" s="378" t="s">
        <v>1648</v>
      </c>
      <c r="C69" s="413">
        <v>682192266</v>
      </c>
      <c r="D69" s="3"/>
      <c r="E69" s="47"/>
    </row>
    <row r="70" spans="2:5">
      <c r="B70" s="378" t="s">
        <v>1649</v>
      </c>
      <c r="C70" s="413">
        <v>682192266.37</v>
      </c>
      <c r="D70" s="3" t="s">
        <v>1046</v>
      </c>
      <c r="E70" s="47"/>
    </row>
    <row r="71" spans="2:5">
      <c r="B71" s="378" t="s">
        <v>1650</v>
      </c>
      <c r="C71" s="413"/>
      <c r="D71" s="3"/>
      <c r="E71" s="47"/>
    </row>
    <row r="72" spans="2:5">
      <c r="B72" s="180" t="s">
        <v>1611</v>
      </c>
      <c r="C72" s="412">
        <v>2194019192.0799999</v>
      </c>
      <c r="D72" s="412"/>
      <c r="E72" s="47"/>
    </row>
    <row r="73" spans="2:5">
      <c r="B73" s="180" t="s">
        <v>1612</v>
      </c>
      <c r="C73" s="412">
        <v>53011860363.790009</v>
      </c>
      <c r="D73" s="412"/>
      <c r="E73" s="47"/>
    </row>
  </sheetData>
  <mergeCells count="4">
    <mergeCell ref="B2:D2"/>
    <mergeCell ref="B5:D5"/>
    <mergeCell ref="B34:D34"/>
    <mergeCell ref="B54:D54"/>
  </mergeCells>
  <pageMargins left="0.7" right="0.7" top="0.75" bottom="0.75" header="0.3" footer="0.3"/>
  <pageSetup paperSize="9" scale="44" orientation="landscape" r:id="rId1"/>
  <headerFooter>
    <oddHeader>&amp;CEN
Annex VII</oddHeader>
    <oddFooter>&amp;C&amp;"Calibri"&amp;11&amp;K000000&amp;P_x000D_&amp;1#&amp;"Calibri"&amp;10&amp;K000000Internal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B1:G53"/>
  <sheetViews>
    <sheetView showGridLines="0" zoomScale="60" zoomScaleNormal="60" zoomScalePageLayoutView="90" workbookViewId="0">
      <selection activeCell="B6" sqref="B6"/>
    </sheetView>
  </sheetViews>
  <sheetFormatPr defaultColWidth="9" defaultRowHeight="15"/>
  <cols>
    <col min="1" max="1" width="2.5703125" style="50" customWidth="1"/>
    <col min="2" max="2" width="94" style="50" customWidth="1"/>
    <col min="3" max="3" width="82.140625" style="50" bestFit="1" customWidth="1"/>
    <col min="4" max="7" width="100.5703125" style="50" customWidth="1"/>
    <col min="8" max="16384" width="9" style="50"/>
  </cols>
  <sheetData>
    <row r="1" spans="2:7" ht="10.15" customHeight="1"/>
    <row r="2" spans="2:7" ht="27.95" customHeight="1">
      <c r="B2" s="562" t="s">
        <v>1005</v>
      </c>
      <c r="C2" s="563"/>
      <c r="D2" s="563"/>
      <c r="E2" s="563"/>
      <c r="F2" s="563"/>
      <c r="G2" s="563"/>
    </row>
    <row r="3" spans="2:7" ht="14.45" customHeight="1">
      <c r="B3" s="172"/>
    </row>
    <row r="5" spans="2:7" ht="27" customHeight="1">
      <c r="B5" s="48"/>
      <c r="C5" s="584" t="s">
        <v>1954</v>
      </c>
      <c r="D5" s="584"/>
      <c r="E5" s="584"/>
      <c r="F5" s="584"/>
      <c r="G5" s="584"/>
    </row>
    <row r="6" spans="2:7">
      <c r="B6" s="103" t="s">
        <v>891</v>
      </c>
      <c r="C6" s="293" t="s">
        <v>1771</v>
      </c>
      <c r="D6" s="335" t="s">
        <v>1844</v>
      </c>
      <c r="E6" s="336" t="s">
        <v>1844</v>
      </c>
      <c r="F6" s="336" t="s">
        <v>1844</v>
      </c>
      <c r="G6" s="336" t="s">
        <v>1844</v>
      </c>
    </row>
    <row r="7" spans="2:7">
      <c r="B7" s="103" t="s">
        <v>892</v>
      </c>
      <c r="C7" s="293" t="s">
        <v>1735</v>
      </c>
      <c r="D7" s="335" t="s">
        <v>1845</v>
      </c>
      <c r="E7" s="337" t="s">
        <v>1846</v>
      </c>
      <c r="F7" s="337" t="s">
        <v>1847</v>
      </c>
      <c r="G7" s="337" t="s">
        <v>1848</v>
      </c>
    </row>
    <row r="8" spans="2:7">
      <c r="B8" s="103" t="s">
        <v>893</v>
      </c>
      <c r="C8" s="293" t="s">
        <v>1736</v>
      </c>
      <c r="D8" s="338" t="s">
        <v>1736</v>
      </c>
      <c r="E8" s="339" t="s">
        <v>1736</v>
      </c>
      <c r="F8" s="339" t="s">
        <v>1736</v>
      </c>
      <c r="G8" s="339" t="s">
        <v>1736</v>
      </c>
    </row>
    <row r="9" spans="2:7">
      <c r="B9" s="103" t="s">
        <v>894</v>
      </c>
      <c r="C9" s="293" t="s">
        <v>1737</v>
      </c>
      <c r="D9" s="335" t="s">
        <v>1849</v>
      </c>
      <c r="E9" s="336" t="s">
        <v>1849</v>
      </c>
      <c r="F9" s="336" t="s">
        <v>1849</v>
      </c>
      <c r="G9" s="336" t="s">
        <v>1849</v>
      </c>
    </row>
    <row r="10" spans="2:7">
      <c r="B10" s="103" t="s">
        <v>895</v>
      </c>
      <c r="C10" s="293" t="s">
        <v>1738</v>
      </c>
      <c r="D10" s="335" t="s">
        <v>1738</v>
      </c>
      <c r="E10" s="336" t="s">
        <v>1738</v>
      </c>
      <c r="F10" s="336" t="s">
        <v>1738</v>
      </c>
      <c r="G10" s="336" t="s">
        <v>1738</v>
      </c>
    </row>
    <row r="11" spans="2:7">
      <c r="B11" s="333" t="s">
        <v>896</v>
      </c>
      <c r="C11" s="196"/>
      <c r="D11" s="174"/>
      <c r="E11" s="121"/>
      <c r="F11" s="121"/>
      <c r="G11" s="121"/>
    </row>
    <row r="12" spans="2:7">
      <c r="B12" s="103" t="s">
        <v>897</v>
      </c>
      <c r="C12" s="293" t="s">
        <v>1739</v>
      </c>
      <c r="D12" s="335" t="s">
        <v>1739</v>
      </c>
      <c r="E12" s="336" t="s">
        <v>1850</v>
      </c>
      <c r="F12" s="336" t="s">
        <v>1850</v>
      </c>
      <c r="G12" s="336" t="s">
        <v>1850</v>
      </c>
    </row>
    <row r="13" spans="2:7">
      <c r="B13" s="103" t="s">
        <v>898</v>
      </c>
      <c r="C13" s="293" t="s">
        <v>1739</v>
      </c>
      <c r="D13" s="335" t="s">
        <v>1739</v>
      </c>
      <c r="E13" s="336" t="s">
        <v>1850</v>
      </c>
      <c r="F13" s="336" t="s">
        <v>1850</v>
      </c>
      <c r="G13" s="336" t="s">
        <v>1850</v>
      </c>
    </row>
    <row r="14" spans="2:7">
      <c r="B14" s="103" t="s">
        <v>899</v>
      </c>
      <c r="C14" s="293" t="s">
        <v>1740</v>
      </c>
      <c r="D14" s="335" t="s">
        <v>1740</v>
      </c>
      <c r="E14" s="336" t="s">
        <v>1740</v>
      </c>
      <c r="F14" s="336" t="s">
        <v>1740</v>
      </c>
      <c r="G14" s="336" t="s">
        <v>1740</v>
      </c>
    </row>
    <row r="15" spans="2:7">
      <c r="B15" s="103" t="s">
        <v>900</v>
      </c>
      <c r="C15" s="293" t="s">
        <v>1741</v>
      </c>
      <c r="D15" s="335" t="s">
        <v>1741</v>
      </c>
      <c r="E15" s="340" t="s">
        <v>1851</v>
      </c>
      <c r="F15" s="340" t="s">
        <v>1851</v>
      </c>
      <c r="G15" s="340" t="s">
        <v>1851</v>
      </c>
    </row>
    <row r="16" spans="2:7">
      <c r="B16" s="103" t="s">
        <v>901</v>
      </c>
      <c r="C16" s="294">
        <v>90000000</v>
      </c>
      <c r="D16" s="341">
        <v>245000000</v>
      </c>
      <c r="E16" s="342">
        <v>125000000</v>
      </c>
      <c r="F16" s="342">
        <v>60000000</v>
      </c>
      <c r="G16" s="342">
        <v>15000000</v>
      </c>
    </row>
    <row r="17" spans="2:7">
      <c r="B17" s="103" t="s">
        <v>902</v>
      </c>
      <c r="C17" s="294">
        <v>90000000</v>
      </c>
      <c r="D17" s="341">
        <v>250000000</v>
      </c>
      <c r="E17" s="342">
        <v>125000000</v>
      </c>
      <c r="F17" s="342">
        <v>60000000</v>
      </c>
      <c r="G17" s="342">
        <v>15000000</v>
      </c>
    </row>
    <row r="18" spans="2:7">
      <c r="B18" s="103" t="s">
        <v>903</v>
      </c>
      <c r="C18" s="293" t="s">
        <v>1742</v>
      </c>
      <c r="D18" s="343" t="s">
        <v>1852</v>
      </c>
      <c r="E18" s="344" t="s">
        <v>1853</v>
      </c>
      <c r="F18" s="344" t="s">
        <v>1853</v>
      </c>
      <c r="G18" s="344" t="s">
        <v>1853</v>
      </c>
    </row>
    <row r="19" spans="2:7">
      <c r="B19" s="103" t="s">
        <v>904</v>
      </c>
      <c r="C19" s="296" t="s">
        <v>1743</v>
      </c>
      <c r="D19" s="335" t="s">
        <v>1743</v>
      </c>
      <c r="E19" s="336" t="s">
        <v>1743</v>
      </c>
      <c r="F19" s="336" t="s">
        <v>1743</v>
      </c>
      <c r="G19" s="336" t="s">
        <v>1743</v>
      </c>
    </row>
    <row r="20" spans="2:7">
      <c r="B20" s="103" t="s">
        <v>905</v>
      </c>
      <c r="C20" s="293" t="s">
        <v>1744</v>
      </c>
      <c r="D20" s="335" t="s">
        <v>1744</v>
      </c>
      <c r="E20" s="336" t="s">
        <v>1744</v>
      </c>
      <c r="F20" s="336" t="s">
        <v>1744</v>
      </c>
      <c r="G20" s="336" t="s">
        <v>1744</v>
      </c>
    </row>
    <row r="21" spans="2:7">
      <c r="B21" s="103" t="s">
        <v>906</v>
      </c>
      <c r="C21" s="295">
        <v>41906</v>
      </c>
      <c r="D21" s="345">
        <v>44561</v>
      </c>
      <c r="E21" s="346">
        <v>44561</v>
      </c>
      <c r="F21" s="346">
        <v>44561</v>
      </c>
      <c r="G21" s="346">
        <v>44561</v>
      </c>
    </row>
    <row r="22" spans="2:7">
      <c r="B22" s="103" t="s">
        <v>907</v>
      </c>
      <c r="C22" s="293" t="s">
        <v>1745</v>
      </c>
      <c r="D22" s="335" t="s">
        <v>1745</v>
      </c>
      <c r="E22" s="340" t="s">
        <v>1854</v>
      </c>
      <c r="F22" s="340" t="s">
        <v>1854</v>
      </c>
      <c r="G22" s="340" t="s">
        <v>1854</v>
      </c>
    </row>
    <row r="23" spans="2:7">
      <c r="B23" s="103" t="s">
        <v>908</v>
      </c>
      <c r="C23" s="293" t="s">
        <v>695</v>
      </c>
      <c r="D23" s="335" t="s">
        <v>695</v>
      </c>
      <c r="E23" s="347">
        <v>48213</v>
      </c>
      <c r="F23" s="347">
        <v>48213</v>
      </c>
      <c r="G23" s="347">
        <v>48213</v>
      </c>
    </row>
    <row r="24" spans="2:7">
      <c r="B24" s="103" t="s">
        <v>909</v>
      </c>
      <c r="C24" s="293" t="s">
        <v>1738</v>
      </c>
      <c r="D24" s="335" t="s">
        <v>1738</v>
      </c>
      <c r="E24" s="336" t="s">
        <v>1738</v>
      </c>
      <c r="F24" s="336" t="s">
        <v>1738</v>
      </c>
      <c r="G24" s="336" t="s">
        <v>1738</v>
      </c>
    </row>
    <row r="25" spans="2:7" ht="45">
      <c r="B25" s="103" t="s">
        <v>910</v>
      </c>
      <c r="C25" s="293" t="s">
        <v>1746</v>
      </c>
      <c r="D25" s="348" t="s">
        <v>1855</v>
      </c>
      <c r="E25" s="348" t="s">
        <v>1856</v>
      </c>
      <c r="F25" s="348" t="s">
        <v>1857</v>
      </c>
      <c r="G25" s="296" t="s">
        <v>1856</v>
      </c>
    </row>
    <row r="26" spans="2:7">
      <c r="B26" s="103" t="s">
        <v>911</v>
      </c>
      <c r="C26" s="293" t="s">
        <v>1747</v>
      </c>
      <c r="D26" s="335" t="s">
        <v>1858</v>
      </c>
      <c r="E26" s="336" t="s">
        <v>1859</v>
      </c>
      <c r="F26" s="336" t="s">
        <v>1860</v>
      </c>
      <c r="G26" s="336" t="s">
        <v>1859</v>
      </c>
    </row>
    <row r="27" spans="2:7">
      <c r="B27" s="333" t="s">
        <v>912</v>
      </c>
      <c r="C27" s="334"/>
      <c r="D27" s="120"/>
      <c r="E27" s="120"/>
      <c r="F27" s="120"/>
      <c r="G27" s="120"/>
    </row>
    <row r="28" spans="2:7" ht="45">
      <c r="B28" s="103" t="s">
        <v>913</v>
      </c>
      <c r="C28" s="296" t="s">
        <v>1748</v>
      </c>
      <c r="D28" s="349" t="s">
        <v>1861</v>
      </c>
      <c r="E28" s="349" t="s">
        <v>1862</v>
      </c>
      <c r="F28" s="349" t="s">
        <v>1862</v>
      </c>
      <c r="G28" s="349" t="s">
        <v>1862</v>
      </c>
    </row>
    <row r="29" spans="2:7" ht="30">
      <c r="B29" s="103" t="s">
        <v>914</v>
      </c>
      <c r="C29" s="293" t="s">
        <v>1749</v>
      </c>
      <c r="D29" s="350" t="s">
        <v>1863</v>
      </c>
      <c r="E29" s="350" t="s">
        <v>1864</v>
      </c>
      <c r="F29" s="350" t="s">
        <v>1865</v>
      </c>
      <c r="G29" s="350" t="s">
        <v>1866</v>
      </c>
    </row>
    <row r="30" spans="2:7">
      <c r="B30" s="103" t="s">
        <v>915</v>
      </c>
      <c r="C30" s="293" t="s">
        <v>1750</v>
      </c>
      <c r="D30" s="336" t="s">
        <v>1750</v>
      </c>
      <c r="E30" s="336" t="s">
        <v>1750</v>
      </c>
      <c r="F30" s="336" t="s">
        <v>1750</v>
      </c>
      <c r="G30" s="336" t="s">
        <v>1750</v>
      </c>
    </row>
    <row r="31" spans="2:7">
      <c r="B31" s="103" t="s">
        <v>916</v>
      </c>
      <c r="C31" s="293" t="s">
        <v>1751</v>
      </c>
      <c r="D31" s="336" t="s">
        <v>1867</v>
      </c>
      <c r="E31" s="336" t="s">
        <v>1867</v>
      </c>
      <c r="F31" s="336" t="s">
        <v>1867</v>
      </c>
      <c r="G31" s="336" t="s">
        <v>1867</v>
      </c>
    </row>
    <row r="32" spans="2:7">
      <c r="B32" s="103" t="s">
        <v>917</v>
      </c>
      <c r="C32" s="293" t="s">
        <v>1751</v>
      </c>
      <c r="D32" s="336" t="s">
        <v>1867</v>
      </c>
      <c r="E32" s="336" t="s">
        <v>1867</v>
      </c>
      <c r="F32" s="336" t="s">
        <v>1867</v>
      </c>
      <c r="G32" s="336" t="s">
        <v>1867</v>
      </c>
    </row>
    <row r="33" spans="2:7">
      <c r="B33" s="103" t="s">
        <v>918</v>
      </c>
      <c r="C33" s="293" t="s">
        <v>1750</v>
      </c>
      <c r="D33" s="336" t="s">
        <v>1750</v>
      </c>
      <c r="E33" s="336" t="s">
        <v>1750</v>
      </c>
      <c r="F33" s="336" t="s">
        <v>1750</v>
      </c>
      <c r="G33" s="336" t="s">
        <v>1750</v>
      </c>
    </row>
    <row r="34" spans="2:7">
      <c r="B34" s="103" t="s">
        <v>919</v>
      </c>
      <c r="C34" s="293" t="s">
        <v>1752</v>
      </c>
      <c r="D34" s="336" t="s">
        <v>1752</v>
      </c>
      <c r="E34" s="336" t="s">
        <v>1752</v>
      </c>
      <c r="F34" s="336" t="s">
        <v>1752</v>
      </c>
      <c r="G34" s="336" t="s">
        <v>1752</v>
      </c>
    </row>
    <row r="35" spans="2:7">
      <c r="B35" s="103" t="s">
        <v>920</v>
      </c>
      <c r="C35" s="293" t="s">
        <v>1753</v>
      </c>
      <c r="D35" s="336" t="s">
        <v>1868</v>
      </c>
      <c r="E35" s="336" t="s">
        <v>1868</v>
      </c>
      <c r="F35" s="336" t="s">
        <v>1868</v>
      </c>
      <c r="G35" s="336" t="s">
        <v>1868</v>
      </c>
    </row>
    <row r="36" spans="2:7">
      <c r="B36" s="103" t="s">
        <v>921</v>
      </c>
      <c r="C36" s="293" t="s">
        <v>1754</v>
      </c>
      <c r="D36" s="336" t="s">
        <v>1742</v>
      </c>
      <c r="E36" s="336" t="s">
        <v>1742</v>
      </c>
      <c r="F36" s="336" t="s">
        <v>1742</v>
      </c>
      <c r="G36" s="336" t="s">
        <v>1742</v>
      </c>
    </row>
    <row r="37" spans="2:7">
      <c r="B37" s="103" t="s">
        <v>922</v>
      </c>
      <c r="C37" s="293" t="s">
        <v>1755</v>
      </c>
      <c r="D37" s="336" t="s">
        <v>1742</v>
      </c>
      <c r="E37" s="336" t="s">
        <v>1742</v>
      </c>
      <c r="F37" s="336" t="s">
        <v>1742</v>
      </c>
      <c r="G37" s="336" t="s">
        <v>1742</v>
      </c>
    </row>
    <row r="38" spans="2:7">
      <c r="B38" s="103" t="s">
        <v>923</v>
      </c>
      <c r="C38" s="293" t="s">
        <v>1756</v>
      </c>
      <c r="D38" s="336" t="s">
        <v>1742</v>
      </c>
      <c r="E38" s="336" t="s">
        <v>1742</v>
      </c>
      <c r="F38" s="336" t="s">
        <v>1742</v>
      </c>
      <c r="G38" s="336" t="s">
        <v>1742</v>
      </c>
    </row>
    <row r="39" spans="2:7">
      <c r="B39" s="103" t="s">
        <v>924</v>
      </c>
      <c r="C39" s="293" t="s">
        <v>1757</v>
      </c>
      <c r="D39" s="336" t="s">
        <v>1742</v>
      </c>
      <c r="E39" s="336" t="s">
        <v>1742</v>
      </c>
      <c r="F39" s="336" t="s">
        <v>1742</v>
      </c>
      <c r="G39" s="336" t="s">
        <v>1742</v>
      </c>
    </row>
    <row r="40" spans="2:7">
      <c r="B40" s="103" t="s">
        <v>925</v>
      </c>
      <c r="C40" s="293" t="s">
        <v>1758</v>
      </c>
      <c r="D40" s="336" t="s">
        <v>1742</v>
      </c>
      <c r="E40" s="336" t="s">
        <v>1742</v>
      </c>
      <c r="F40" s="336" t="s">
        <v>1742</v>
      </c>
      <c r="G40" s="336" t="s">
        <v>1742</v>
      </c>
    </row>
    <row r="41" spans="2:7">
      <c r="B41" s="103" t="s">
        <v>926</v>
      </c>
      <c r="C41" s="293" t="s">
        <v>1734</v>
      </c>
      <c r="D41" s="336" t="s">
        <v>1742</v>
      </c>
      <c r="E41" s="336" t="s">
        <v>1742</v>
      </c>
      <c r="F41" s="336" t="s">
        <v>1742</v>
      </c>
      <c r="G41" s="336" t="s">
        <v>1742</v>
      </c>
    </row>
    <row r="42" spans="2:7">
      <c r="B42" s="103" t="s">
        <v>927</v>
      </c>
      <c r="C42" s="293" t="s">
        <v>1750</v>
      </c>
      <c r="D42" s="336" t="s">
        <v>1738</v>
      </c>
      <c r="E42" s="293" t="s">
        <v>1750</v>
      </c>
      <c r="F42" s="293" t="s">
        <v>1750</v>
      </c>
      <c r="G42" s="293" t="s">
        <v>1750</v>
      </c>
    </row>
    <row r="43" spans="2:7">
      <c r="B43" s="103" t="s">
        <v>928</v>
      </c>
      <c r="C43" s="293" t="s">
        <v>1742</v>
      </c>
      <c r="D43" s="336" t="s">
        <v>1869</v>
      </c>
      <c r="E43" s="293" t="s">
        <v>1742</v>
      </c>
      <c r="F43" s="293" t="s">
        <v>1742</v>
      </c>
      <c r="G43" s="293" t="s">
        <v>1742</v>
      </c>
    </row>
    <row r="44" spans="2:7">
      <c r="B44" s="103" t="s">
        <v>929</v>
      </c>
      <c r="C44" s="293" t="s">
        <v>1742</v>
      </c>
      <c r="D44" s="336" t="s">
        <v>1870</v>
      </c>
      <c r="E44" s="293" t="s">
        <v>1742</v>
      </c>
      <c r="F44" s="293" t="s">
        <v>1742</v>
      </c>
      <c r="G44" s="293" t="s">
        <v>1742</v>
      </c>
    </row>
    <row r="45" spans="2:7">
      <c r="B45" s="103" t="s">
        <v>930</v>
      </c>
      <c r="C45" s="293" t="s">
        <v>1742</v>
      </c>
      <c r="D45" s="336" t="s">
        <v>1871</v>
      </c>
      <c r="E45" s="293" t="s">
        <v>1742</v>
      </c>
      <c r="F45" s="293" t="s">
        <v>1742</v>
      </c>
      <c r="G45" s="293" t="s">
        <v>1742</v>
      </c>
    </row>
    <row r="46" spans="2:7">
      <c r="B46" s="103" t="s">
        <v>931</v>
      </c>
      <c r="C46" s="293" t="s">
        <v>1742</v>
      </c>
      <c r="D46" s="336" t="s">
        <v>1872</v>
      </c>
      <c r="E46" s="293" t="s">
        <v>1742</v>
      </c>
      <c r="F46" s="293" t="s">
        <v>1742</v>
      </c>
      <c r="G46" s="293" t="s">
        <v>1742</v>
      </c>
    </row>
    <row r="47" spans="2:7">
      <c r="B47" s="121" t="s">
        <v>932</v>
      </c>
      <c r="C47" s="293" t="s">
        <v>1742</v>
      </c>
      <c r="D47" s="336" t="s">
        <v>1742</v>
      </c>
      <c r="E47" s="293" t="s">
        <v>1742</v>
      </c>
      <c r="F47" s="293" t="s">
        <v>1742</v>
      </c>
      <c r="G47" s="293" t="s">
        <v>1742</v>
      </c>
    </row>
    <row r="48" spans="2:7">
      <c r="B48" s="121" t="s">
        <v>933</v>
      </c>
      <c r="C48" s="293" t="s">
        <v>1742</v>
      </c>
      <c r="D48" s="336" t="s">
        <v>1742</v>
      </c>
      <c r="E48" s="293" t="s">
        <v>1742</v>
      </c>
      <c r="F48" s="293" t="s">
        <v>1742</v>
      </c>
      <c r="G48" s="293" t="s">
        <v>1742</v>
      </c>
    </row>
    <row r="49" spans="2:7" ht="45">
      <c r="B49" s="103" t="s">
        <v>934</v>
      </c>
      <c r="C49" s="296" t="s">
        <v>1759</v>
      </c>
      <c r="D49" s="296" t="s">
        <v>1759</v>
      </c>
      <c r="E49" s="296" t="s">
        <v>1759</v>
      </c>
      <c r="F49" s="296" t="s">
        <v>1759</v>
      </c>
      <c r="G49" s="296" t="s">
        <v>1759</v>
      </c>
    </row>
    <row r="50" spans="2:7">
      <c r="B50" s="103" t="s">
        <v>935</v>
      </c>
      <c r="C50" s="293" t="s">
        <v>1750</v>
      </c>
      <c r="D50" s="336" t="s">
        <v>1750</v>
      </c>
      <c r="E50" s="336" t="s">
        <v>1750</v>
      </c>
      <c r="F50" s="336" t="s">
        <v>1750</v>
      </c>
      <c r="G50" s="336" t="s">
        <v>1750</v>
      </c>
    </row>
    <row r="51" spans="2:7">
      <c r="B51" s="103" t="s">
        <v>936</v>
      </c>
      <c r="C51" s="293" t="s">
        <v>1750</v>
      </c>
      <c r="D51" s="336" t="s">
        <v>1750</v>
      </c>
      <c r="E51" s="336" t="s">
        <v>1750</v>
      </c>
      <c r="F51" s="336" t="s">
        <v>1750</v>
      </c>
      <c r="G51" s="336" t="s">
        <v>1750</v>
      </c>
    </row>
    <row r="52" spans="2:7" ht="32.450000000000003" customHeight="1">
      <c r="B52" s="121" t="s">
        <v>937</v>
      </c>
      <c r="C52" s="297" t="s">
        <v>1760</v>
      </c>
      <c r="D52" s="302"/>
      <c r="E52" s="337"/>
      <c r="F52" s="337"/>
      <c r="G52" s="337"/>
    </row>
    <row r="53" spans="2:7" ht="14.25" customHeight="1">
      <c r="B53" s="122" t="s">
        <v>938</v>
      </c>
    </row>
  </sheetData>
  <mergeCells count="2">
    <mergeCell ref="C5:G5"/>
    <mergeCell ref="B2:G2"/>
  </mergeCells>
  <hyperlinks>
    <hyperlink ref="C52" r:id="rId1" xr:uid="{924B3A8F-5A18-4B31-BAC2-54C348416D79}"/>
  </hyperlinks>
  <pageMargins left="0.7" right="0.7" top="0.75" bottom="0.75" header="0.3" footer="0.3"/>
  <pageSetup paperSize="9" scale="60" orientation="landscape" r:id="rId2"/>
  <headerFooter>
    <oddHeader>&amp;CEN
Annex VII</oddHeader>
    <oddFooter>&amp;C&amp;"Calibri"&amp;11&amp;K000000&amp;P_x000D_&amp;1#&amp;"Calibri"&amp;10&amp;K000000Internal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dimension ref="B1:C8"/>
  <sheetViews>
    <sheetView showGridLines="0" showRowColHeaders="0" zoomScale="60" zoomScaleNormal="60" workbookViewId="0">
      <selection activeCell="C50" sqref="C50"/>
    </sheetView>
  </sheetViews>
  <sheetFormatPr defaultColWidth="9.140625" defaultRowHeight="15"/>
  <cols>
    <col min="1" max="1" width="2.5703125" style="50" customWidth="1"/>
    <col min="2" max="2" width="75.28515625" style="50" customWidth="1"/>
    <col min="3" max="3" width="31.42578125" style="1" customWidth="1"/>
    <col min="4" max="4" width="44" style="50" bestFit="1" customWidth="1"/>
    <col min="5" max="5" width="26.5703125" style="50" customWidth="1"/>
    <col min="6" max="6" width="44" style="50" bestFit="1" customWidth="1"/>
    <col min="7" max="7" width="16.5703125" style="50" customWidth="1"/>
    <col min="8" max="8" width="25.85546875" style="50" bestFit="1" customWidth="1"/>
    <col min="9" max="9" width="14" style="50" customWidth="1"/>
    <col min="10" max="10" width="25.85546875" style="50" bestFit="1" customWidth="1"/>
    <col min="11" max="16384" width="9.140625" style="50"/>
  </cols>
  <sheetData>
    <row r="1" spans="2:3" ht="10.15" customHeight="1">
      <c r="B1" s="10"/>
    </row>
    <row r="2" spans="2:3" ht="27.95" customHeight="1">
      <c r="B2" s="562" t="s">
        <v>970</v>
      </c>
      <c r="C2" s="563"/>
    </row>
    <row r="3" spans="2:3" ht="14.45" customHeight="1">
      <c r="B3" s="172"/>
    </row>
    <row r="5" spans="2:3">
      <c r="C5" s="154" t="s">
        <v>729</v>
      </c>
    </row>
    <row r="6" spans="2:3">
      <c r="B6" s="189" t="s">
        <v>140</v>
      </c>
      <c r="C6" s="417">
        <v>11602421677.6406</v>
      </c>
    </row>
    <row r="7" spans="2:3">
      <c r="B7" s="416" t="s">
        <v>141</v>
      </c>
      <c r="C7" s="273">
        <f>IFERROR(C8/C6,"")</f>
        <v>1.2427629559256094E-5</v>
      </c>
    </row>
    <row r="8" spans="2:3">
      <c r="B8" s="416" t="s">
        <v>142</v>
      </c>
      <c r="C8" s="240">
        <v>144190.5986</v>
      </c>
    </row>
  </sheetData>
  <mergeCells count="1">
    <mergeCell ref="B2:C2"/>
  </mergeCells>
  <conditionalFormatting sqref="C7:C8">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ignoredErrors>
    <ignoredError sqref="C7"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0"/>
  <dimension ref="B1:P32"/>
  <sheetViews>
    <sheetView showGridLines="0" showRowColHeaders="0" zoomScale="60" zoomScaleNormal="60" workbookViewId="0">
      <selection activeCell="H45" sqref="H45"/>
    </sheetView>
  </sheetViews>
  <sheetFormatPr defaultColWidth="9.140625" defaultRowHeight="15"/>
  <cols>
    <col min="1" max="1" width="2.5703125" style="50" customWidth="1"/>
    <col min="2" max="2" width="1.42578125" style="50" customWidth="1"/>
    <col min="3" max="3" width="35.5703125" style="50" customWidth="1"/>
    <col min="4" max="16" width="18.5703125" style="50" customWidth="1"/>
    <col min="17" max="16384" width="9.140625" style="50"/>
  </cols>
  <sheetData>
    <row r="1" spans="2:16" ht="10.15" customHeight="1"/>
    <row r="2" spans="2:16" ht="27.95" customHeight="1">
      <c r="B2" s="562" t="s">
        <v>969</v>
      </c>
      <c r="C2" s="563"/>
      <c r="D2" s="563"/>
      <c r="E2" s="563"/>
      <c r="F2" s="563"/>
      <c r="G2" s="563"/>
      <c r="H2" s="563"/>
      <c r="I2" s="563"/>
      <c r="J2" s="563"/>
      <c r="K2" s="563"/>
      <c r="L2" s="563"/>
      <c r="M2" s="563"/>
      <c r="N2" s="563"/>
      <c r="O2" s="563"/>
      <c r="P2" s="563"/>
    </row>
    <row r="3" spans="2:16" ht="14.45" customHeight="1">
      <c r="B3" s="172"/>
    </row>
    <row r="5" spans="2:16" ht="15.75" customHeight="1">
      <c r="C5" s="569" t="s">
        <v>1580</v>
      </c>
      <c r="D5" s="587" t="s">
        <v>123</v>
      </c>
      <c r="E5" s="588"/>
      <c r="F5" s="587" t="s">
        <v>124</v>
      </c>
      <c r="G5" s="588"/>
      <c r="H5" s="569" t="s">
        <v>125</v>
      </c>
      <c r="I5" s="569" t="s">
        <v>126</v>
      </c>
      <c r="J5" s="587" t="s">
        <v>127</v>
      </c>
      <c r="K5" s="591"/>
      <c r="L5" s="591"/>
      <c r="M5" s="588"/>
      <c r="N5" s="569" t="s">
        <v>128</v>
      </c>
      <c r="O5" s="569" t="s">
        <v>129</v>
      </c>
      <c r="P5" s="569" t="s">
        <v>130</v>
      </c>
    </row>
    <row r="6" spans="2:16">
      <c r="C6" s="586"/>
      <c r="D6" s="589"/>
      <c r="E6" s="590"/>
      <c r="F6" s="589"/>
      <c r="G6" s="590"/>
      <c r="H6" s="586"/>
      <c r="I6" s="586"/>
      <c r="J6" s="589"/>
      <c r="K6" s="592"/>
      <c r="L6" s="592"/>
      <c r="M6" s="593"/>
      <c r="N6" s="586"/>
      <c r="O6" s="586"/>
      <c r="P6" s="586"/>
    </row>
    <row r="7" spans="2:16" ht="75">
      <c r="B7" s="145"/>
      <c r="C7" s="570"/>
      <c r="D7" s="392" t="s">
        <v>131</v>
      </c>
      <c r="E7" s="392" t="s">
        <v>132</v>
      </c>
      <c r="F7" s="392" t="s">
        <v>133</v>
      </c>
      <c r="G7" s="392" t="s">
        <v>134</v>
      </c>
      <c r="H7" s="570"/>
      <c r="I7" s="570"/>
      <c r="J7" s="89" t="s">
        <v>135</v>
      </c>
      <c r="K7" s="89" t="s">
        <v>124</v>
      </c>
      <c r="L7" s="89" t="s">
        <v>136</v>
      </c>
      <c r="M7" s="414" t="s">
        <v>137</v>
      </c>
      <c r="N7" s="570"/>
      <c r="O7" s="570"/>
      <c r="P7" s="570"/>
    </row>
    <row r="8" spans="2:16">
      <c r="C8" s="215" t="s">
        <v>32</v>
      </c>
      <c r="D8" s="415">
        <f t="shared" ref="D8:O8" si="0">SUM(D9:D1048576)</f>
        <v>4174267460.6381001</v>
      </c>
      <c r="E8" s="415">
        <f t="shared" si="0"/>
        <v>44277291782.998215</v>
      </c>
      <c r="F8" s="415">
        <f t="shared" si="0"/>
        <v>0</v>
      </c>
      <c r="G8" s="415">
        <f t="shared" si="0"/>
        <v>0</v>
      </c>
      <c r="H8" s="415">
        <f t="shared" si="0"/>
        <v>0</v>
      </c>
      <c r="I8" s="415">
        <f t="shared" si="0"/>
        <v>48451559243.636299</v>
      </c>
      <c r="J8" s="415">
        <f t="shared" si="0"/>
        <v>525022542.86560011</v>
      </c>
      <c r="K8" s="415">
        <f t="shared" si="0"/>
        <v>0</v>
      </c>
      <c r="L8" s="415">
        <f t="shared" si="0"/>
        <v>0</v>
      </c>
      <c r="M8" s="415">
        <f t="shared" si="0"/>
        <v>525022542.86560011</v>
      </c>
      <c r="N8" s="415">
        <f t="shared" si="0"/>
        <v>6562781785.8225994</v>
      </c>
      <c r="O8" s="415">
        <f t="shared" si="0"/>
        <v>1</v>
      </c>
      <c r="P8" s="96"/>
    </row>
    <row r="9" spans="2:16">
      <c r="C9" s="276" t="s">
        <v>1105</v>
      </c>
      <c r="D9" s="277">
        <v>4013915145.1999998</v>
      </c>
      <c r="E9" s="277">
        <v>43979291825.582703</v>
      </c>
      <c r="F9" s="277"/>
      <c r="G9" s="277"/>
      <c r="H9" s="277"/>
      <c r="I9" s="278">
        <v>47993206970.7827</v>
      </c>
      <c r="J9" s="277">
        <v>517622447.48000002</v>
      </c>
      <c r="K9" s="277"/>
      <c r="L9" s="277"/>
      <c r="M9" s="277">
        <v>517622447.48000002</v>
      </c>
      <c r="N9" s="278">
        <v>6470280593.5</v>
      </c>
      <c r="O9" s="238">
        <v>0.9859</v>
      </c>
      <c r="P9" s="238"/>
    </row>
    <row r="10" spans="2:16">
      <c r="C10" s="279" t="s">
        <v>1131</v>
      </c>
      <c r="D10" s="279">
        <v>18499.848000000002</v>
      </c>
      <c r="E10" s="279">
        <v>396481.26</v>
      </c>
      <c r="F10" s="279"/>
      <c r="G10" s="279"/>
      <c r="H10" s="279"/>
      <c r="I10" s="279">
        <v>414981.10800000001</v>
      </c>
      <c r="J10" s="279">
        <v>1927.7827</v>
      </c>
      <c r="K10" s="279"/>
      <c r="L10" s="279"/>
      <c r="M10" s="279">
        <v>1927.7827</v>
      </c>
      <c r="N10" s="279">
        <v>24097.283800000001</v>
      </c>
      <c r="O10" s="238"/>
      <c r="P10" s="238">
        <v>5.0000000000000001E-3</v>
      </c>
    </row>
    <row r="11" spans="2:16">
      <c r="C11" s="279" t="s">
        <v>1143</v>
      </c>
      <c r="D11" s="279">
        <v>10268235.202</v>
      </c>
      <c r="E11" s="279">
        <v>1417287.55</v>
      </c>
      <c r="F11" s="279"/>
      <c r="G11" s="279"/>
      <c r="H11" s="279"/>
      <c r="I11" s="279">
        <v>11685522.752</v>
      </c>
      <c r="J11" s="279">
        <v>107678.3398</v>
      </c>
      <c r="K11" s="279"/>
      <c r="L11" s="279"/>
      <c r="M11" s="279">
        <v>107678.3398</v>
      </c>
      <c r="N11" s="279">
        <v>1345979.2475000001</v>
      </c>
      <c r="O11" s="238">
        <v>2.0000000000000001E-4</v>
      </c>
      <c r="P11" s="238"/>
    </row>
    <row r="12" spans="2:16">
      <c r="C12" s="279" t="s">
        <v>1179</v>
      </c>
      <c r="D12" s="279">
        <v>1308.8</v>
      </c>
      <c r="E12" s="279">
        <v>301280.23</v>
      </c>
      <c r="F12" s="279"/>
      <c r="G12" s="279"/>
      <c r="H12" s="279"/>
      <c r="I12" s="279">
        <v>302589.03000000003</v>
      </c>
      <c r="J12" s="279">
        <v>699.47209999999995</v>
      </c>
      <c r="K12" s="279"/>
      <c r="L12" s="279"/>
      <c r="M12" s="279">
        <v>699.47209999999995</v>
      </c>
      <c r="N12" s="279">
        <v>8743.4012999999995</v>
      </c>
      <c r="O12" s="238"/>
      <c r="P12" s="238">
        <v>5.0000000000000001E-3</v>
      </c>
    </row>
    <row r="13" spans="2:16">
      <c r="C13" s="279" t="s">
        <v>1215</v>
      </c>
      <c r="D13" s="279">
        <v>26353053.453000002</v>
      </c>
      <c r="E13" s="279">
        <v>50274224.164999999</v>
      </c>
      <c r="F13" s="279"/>
      <c r="G13" s="279"/>
      <c r="H13" s="279"/>
      <c r="I13" s="279">
        <v>76627277.618000001</v>
      </c>
      <c r="J13" s="279">
        <v>1622157.2886999999</v>
      </c>
      <c r="K13" s="279"/>
      <c r="L13" s="279"/>
      <c r="M13" s="279">
        <v>1622157.2886999999</v>
      </c>
      <c r="N13" s="279">
        <v>20276966.108800001</v>
      </c>
      <c r="O13" s="238">
        <v>3.0999999999999999E-3</v>
      </c>
      <c r="P13" s="238"/>
    </row>
    <row r="14" spans="2:16">
      <c r="C14" s="279" t="s">
        <v>1229</v>
      </c>
      <c r="D14" s="279">
        <v>12188168.045</v>
      </c>
      <c r="E14" s="279">
        <v>18710140.5</v>
      </c>
      <c r="F14" s="279"/>
      <c r="G14" s="279"/>
      <c r="H14" s="279"/>
      <c r="I14" s="279">
        <v>30898308.545000002</v>
      </c>
      <c r="J14" s="279">
        <v>617183.55119999999</v>
      </c>
      <c r="K14" s="279"/>
      <c r="L14" s="279"/>
      <c r="M14" s="279">
        <v>617183.55119999999</v>
      </c>
      <c r="N14" s="279">
        <v>7714794.3899999997</v>
      </c>
      <c r="O14" s="238">
        <v>1.1999999999999999E-3</v>
      </c>
      <c r="P14" s="238"/>
    </row>
    <row r="15" spans="2:16">
      <c r="C15" s="279" t="s">
        <v>1263</v>
      </c>
      <c r="D15" s="279">
        <v>617.52200000000005</v>
      </c>
      <c r="E15" s="279">
        <v>2189729.5699999998</v>
      </c>
      <c r="F15" s="279"/>
      <c r="G15" s="279"/>
      <c r="H15" s="279"/>
      <c r="I15" s="279">
        <v>2190347.0920000002</v>
      </c>
      <c r="J15" s="279">
        <v>8151.7824000000001</v>
      </c>
      <c r="K15" s="279"/>
      <c r="L15" s="279"/>
      <c r="M15" s="279">
        <v>8151.7824000000001</v>
      </c>
      <c r="N15" s="279">
        <v>101897.28</v>
      </c>
      <c r="O15" s="238"/>
      <c r="P15" s="238">
        <v>0.01</v>
      </c>
    </row>
    <row r="16" spans="2:16">
      <c r="C16" s="279" t="s">
        <v>1265</v>
      </c>
      <c r="D16" s="279">
        <v>4477.3180000000002</v>
      </c>
      <c r="E16" s="279">
        <v>694541.96</v>
      </c>
      <c r="F16" s="279"/>
      <c r="G16" s="279"/>
      <c r="H16" s="279"/>
      <c r="I16" s="279">
        <v>699019.27800000005</v>
      </c>
      <c r="J16" s="279">
        <v>86351.085600000006</v>
      </c>
      <c r="K16" s="279"/>
      <c r="L16" s="279"/>
      <c r="M16" s="279">
        <v>86351.085600000006</v>
      </c>
      <c r="N16" s="279">
        <v>1079388.57</v>
      </c>
      <c r="O16" s="238">
        <v>2.0000000000000001E-4</v>
      </c>
      <c r="P16" s="238"/>
    </row>
    <row r="17" spans="3:16">
      <c r="C17" s="279" t="s">
        <v>1323</v>
      </c>
      <c r="D17" s="279">
        <v>1159187.5593999999</v>
      </c>
      <c r="E17" s="279">
        <v>82902323.290999994</v>
      </c>
      <c r="F17" s="279"/>
      <c r="G17" s="279"/>
      <c r="H17" s="279"/>
      <c r="I17" s="279">
        <v>84061510.850400001</v>
      </c>
      <c r="J17" s="279">
        <v>1054834.1161</v>
      </c>
      <c r="K17" s="279"/>
      <c r="L17" s="279"/>
      <c r="M17" s="279">
        <v>1054834.1161</v>
      </c>
      <c r="N17" s="279">
        <v>13185426.451300001</v>
      </c>
      <c r="O17" s="238">
        <v>2E-3</v>
      </c>
      <c r="P17" s="238">
        <v>5.0000000000000001E-3</v>
      </c>
    </row>
    <row r="18" spans="3:16">
      <c r="C18" s="279" t="s">
        <v>1375</v>
      </c>
      <c r="D18" s="279">
        <v>16646904.322000001</v>
      </c>
      <c r="E18" s="279">
        <v>43409732.973999999</v>
      </c>
      <c r="F18" s="279"/>
      <c r="G18" s="279"/>
      <c r="H18" s="279"/>
      <c r="I18" s="279">
        <v>60056637.295999996</v>
      </c>
      <c r="J18" s="279">
        <v>1391528.9336999999</v>
      </c>
      <c r="K18" s="279"/>
      <c r="L18" s="279"/>
      <c r="M18" s="279">
        <v>1391528.9336999999</v>
      </c>
      <c r="N18" s="279">
        <v>17394111.671300001</v>
      </c>
      <c r="O18" s="238">
        <v>2.7000000000000001E-3</v>
      </c>
      <c r="P18" s="238"/>
    </row>
    <row r="19" spans="3:16">
      <c r="C19" s="279" t="s">
        <v>1393</v>
      </c>
      <c r="D19" s="279">
        <v>10096772.18</v>
      </c>
      <c r="E19" s="279">
        <v>639266.81000000006</v>
      </c>
      <c r="F19" s="279"/>
      <c r="G19" s="279"/>
      <c r="H19" s="279"/>
      <c r="I19" s="279">
        <v>10736038.99</v>
      </c>
      <c r="J19" s="279">
        <v>115592.4537</v>
      </c>
      <c r="K19" s="279"/>
      <c r="L19" s="279"/>
      <c r="M19" s="279">
        <v>115592.4537</v>
      </c>
      <c r="N19" s="279">
        <v>1444905.6713</v>
      </c>
      <c r="O19" s="238">
        <v>2.0000000000000001E-4</v>
      </c>
      <c r="P19" s="238">
        <v>0.01</v>
      </c>
    </row>
    <row r="20" spans="3:16">
      <c r="C20" s="279" t="s">
        <v>1427</v>
      </c>
      <c r="D20" s="279"/>
      <c r="E20" s="279">
        <v>466930.16</v>
      </c>
      <c r="F20" s="279"/>
      <c r="G20" s="279"/>
      <c r="H20" s="279"/>
      <c r="I20" s="279">
        <v>466930.16</v>
      </c>
      <c r="J20" s="279">
        <v>1052.4105</v>
      </c>
      <c r="K20" s="279"/>
      <c r="L20" s="279"/>
      <c r="M20" s="279">
        <v>1052.4105</v>
      </c>
      <c r="N20" s="279">
        <v>13155.131299999999</v>
      </c>
      <c r="O20" s="238"/>
      <c r="P20" s="238"/>
    </row>
    <row r="21" spans="3:16">
      <c r="C21" s="279" t="s">
        <v>1467</v>
      </c>
      <c r="D21" s="279">
        <v>30.38</v>
      </c>
      <c r="E21" s="279"/>
      <c r="F21" s="279"/>
      <c r="G21" s="279"/>
      <c r="H21" s="279"/>
      <c r="I21" s="279">
        <v>30.38</v>
      </c>
      <c r="J21" s="279">
        <v>3.6456</v>
      </c>
      <c r="K21" s="279"/>
      <c r="L21" s="279"/>
      <c r="M21" s="279">
        <v>3.6456</v>
      </c>
      <c r="N21" s="279">
        <v>45.57</v>
      </c>
      <c r="O21" s="238"/>
      <c r="P21" s="238">
        <v>0.01</v>
      </c>
    </row>
    <row r="22" spans="3:16">
      <c r="C22" s="279" t="s">
        <v>1481</v>
      </c>
      <c r="D22" s="279">
        <v>667899.09730000002</v>
      </c>
      <c r="E22" s="279">
        <v>9199553.9185000006</v>
      </c>
      <c r="F22" s="279"/>
      <c r="G22" s="279"/>
      <c r="H22" s="279"/>
      <c r="I22" s="279">
        <v>9867453.0157999992</v>
      </c>
      <c r="J22" s="279">
        <v>103152.7188</v>
      </c>
      <c r="K22" s="279"/>
      <c r="L22" s="279"/>
      <c r="M22" s="279">
        <v>103152.7188</v>
      </c>
      <c r="N22" s="279">
        <v>1289408.9850000001</v>
      </c>
      <c r="O22" s="238">
        <v>2.0000000000000001E-4</v>
      </c>
      <c r="P22" s="238"/>
    </row>
    <row r="23" spans="3:16">
      <c r="C23" s="279" t="s">
        <v>1493</v>
      </c>
      <c r="D23" s="279">
        <v>932592.69</v>
      </c>
      <c r="E23" s="279">
        <v>19616901.477000002</v>
      </c>
      <c r="F23" s="279"/>
      <c r="G23" s="279"/>
      <c r="H23" s="279"/>
      <c r="I23" s="279">
        <v>20549494.166999999</v>
      </c>
      <c r="J23" s="279">
        <v>101009.8365</v>
      </c>
      <c r="K23" s="279"/>
      <c r="L23" s="279"/>
      <c r="M23" s="279">
        <v>101009.8365</v>
      </c>
      <c r="N23" s="279">
        <v>1262622.9563</v>
      </c>
      <c r="O23" s="238">
        <v>2.0000000000000001E-4</v>
      </c>
      <c r="P23" s="238"/>
    </row>
    <row r="24" spans="3:16">
      <c r="C24" s="279" t="s">
        <v>1535</v>
      </c>
      <c r="D24" s="279">
        <v>64966116.664999999</v>
      </c>
      <c r="E24" s="279">
        <v>5852947.2630000003</v>
      </c>
      <c r="F24" s="279"/>
      <c r="G24" s="279"/>
      <c r="H24" s="279"/>
      <c r="I24" s="279">
        <v>70819063.928000003</v>
      </c>
      <c r="J24" s="279">
        <v>1690181.1418999999</v>
      </c>
      <c r="K24" s="279"/>
      <c r="L24" s="279"/>
      <c r="M24" s="279">
        <v>1690181.1418999999</v>
      </c>
      <c r="N24" s="279">
        <v>21127264.273800001</v>
      </c>
      <c r="O24" s="238">
        <v>3.2000000000000002E-3</v>
      </c>
      <c r="P24" s="238"/>
    </row>
    <row r="25" spans="3:16">
      <c r="C25" s="279" t="s">
        <v>1716</v>
      </c>
      <c r="D25" s="279">
        <v>17048452.356399994</v>
      </c>
      <c r="E25" s="279">
        <v>61928616.286999978</v>
      </c>
      <c r="F25" s="279"/>
      <c r="G25" s="279"/>
      <c r="H25" s="279"/>
      <c r="I25" s="279">
        <v>78977068.643399999</v>
      </c>
      <c r="J25" s="279">
        <v>498590.8262999999</v>
      </c>
      <c r="K25" s="279"/>
      <c r="L25" s="279"/>
      <c r="M25" s="279">
        <v>498590.8262999999</v>
      </c>
      <c r="N25" s="279">
        <v>6232385.3309000041</v>
      </c>
      <c r="O25" s="238">
        <v>9.0000000000012292E-4</v>
      </c>
      <c r="P25" s="238"/>
    </row>
    <row r="28" spans="3:16">
      <c r="C28" s="585" t="s">
        <v>1718</v>
      </c>
      <c r="D28" s="585"/>
      <c r="E28" s="585"/>
      <c r="F28" s="585"/>
      <c r="G28" s="585"/>
      <c r="H28" s="585"/>
      <c r="I28" s="585"/>
      <c r="J28" s="585"/>
      <c r="K28" s="585"/>
      <c r="L28" s="585"/>
      <c r="M28" s="585"/>
      <c r="N28" s="585"/>
      <c r="O28" s="585"/>
      <c r="P28" s="585"/>
    </row>
    <row r="29" spans="3:16">
      <c r="C29" s="585"/>
      <c r="D29" s="585"/>
      <c r="E29" s="585"/>
      <c r="F29" s="585"/>
      <c r="G29" s="585"/>
      <c r="H29" s="585"/>
      <c r="I29" s="585"/>
      <c r="J29" s="585"/>
      <c r="K29" s="585"/>
      <c r="L29" s="585"/>
      <c r="M29" s="585"/>
      <c r="N29" s="585"/>
      <c r="O29" s="585"/>
      <c r="P29" s="585"/>
    </row>
    <row r="30" spans="3:16">
      <c r="C30" s="585"/>
      <c r="D30" s="585"/>
      <c r="E30" s="585"/>
      <c r="F30" s="585"/>
      <c r="G30" s="585"/>
      <c r="H30" s="585"/>
      <c r="I30" s="585"/>
      <c r="J30" s="585"/>
      <c r="K30" s="585"/>
      <c r="L30" s="585"/>
      <c r="M30" s="585"/>
      <c r="N30" s="585"/>
      <c r="O30" s="585"/>
      <c r="P30" s="585"/>
    </row>
    <row r="31" spans="3:16">
      <c r="C31" s="585"/>
      <c r="D31" s="585"/>
      <c r="E31" s="585"/>
      <c r="F31" s="585"/>
      <c r="G31" s="585"/>
      <c r="H31" s="585"/>
      <c r="I31" s="585"/>
      <c r="J31" s="585"/>
      <c r="K31" s="585"/>
      <c r="L31" s="585"/>
      <c r="M31" s="585"/>
      <c r="N31" s="585"/>
      <c r="O31" s="585"/>
      <c r="P31" s="585"/>
    </row>
    <row r="32" spans="3:16">
      <c r="C32" s="585"/>
      <c r="D32" s="585"/>
      <c r="E32" s="585"/>
      <c r="F32" s="585"/>
      <c r="G32" s="585"/>
      <c r="H32" s="585"/>
      <c r="I32" s="585"/>
      <c r="J32" s="585"/>
      <c r="K32" s="585"/>
      <c r="L32" s="585"/>
      <c r="M32" s="585"/>
      <c r="N32" s="585"/>
      <c r="O32" s="585"/>
      <c r="P32" s="585"/>
    </row>
  </sheetData>
  <mergeCells count="11">
    <mergeCell ref="C28:P32"/>
    <mergeCell ref="B2:P2"/>
    <mergeCell ref="O5:O7"/>
    <mergeCell ref="P5:P7"/>
    <mergeCell ref="D5:E6"/>
    <mergeCell ref="F5:G6"/>
    <mergeCell ref="H5:H7"/>
    <mergeCell ref="I5:I7"/>
    <mergeCell ref="J5:M6"/>
    <mergeCell ref="N5:N7"/>
    <mergeCell ref="C5:C7"/>
  </mergeCells>
  <conditionalFormatting sqref="C9:N9">
    <cfRule type="cellIs" dxfId="10" priority="14" stopIfTrue="1" operator="lessThan">
      <formula>0</formula>
    </cfRule>
  </conditionalFormatting>
  <conditionalFormatting sqref="P8">
    <cfRule type="cellIs" dxfId="9" priority="13" stopIfTrue="1" operator="lessThan">
      <formula>0</formula>
    </cfRule>
  </conditionalFormatting>
  <conditionalFormatting sqref="O9:O25">
    <cfRule type="cellIs" dxfId="8" priority="2" stopIfTrue="1" operator="lessThan">
      <formula>0</formula>
    </cfRule>
  </conditionalFormatting>
  <conditionalFormatting sqref="P9:P25">
    <cfRule type="cellIs" dxfId="7" priority="1" stopIfTrue="1" operator="lessThan">
      <formula>0</formula>
    </cfRule>
  </conditionalFormatting>
  <dataValidations count="1">
    <dataValidation type="list" allowBlank="1" showInputMessage="1" showErrorMessage="1" sqref="C9" xr:uid="{9435B3A8-0569-4F34-BADF-4106B5F55B6A}">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E21"/>
  <sheetViews>
    <sheetView showGridLines="0" showRowColHeaders="0" zoomScale="60" zoomScaleNormal="60" workbookViewId="0">
      <selection activeCell="H36" sqref="H36"/>
    </sheetView>
  </sheetViews>
  <sheetFormatPr defaultColWidth="9.140625" defaultRowHeight="15"/>
  <cols>
    <col min="1" max="1" width="2.5703125" style="50" customWidth="1"/>
    <col min="2" max="2" width="112.140625" style="50" customWidth="1"/>
    <col min="3" max="3" width="18.5703125" style="50" customWidth="1"/>
    <col min="4" max="16384" width="9.140625" style="50"/>
  </cols>
  <sheetData>
    <row r="1" spans="2:5" ht="10.15" customHeight="1"/>
    <row r="2" spans="2:5" ht="27.95" customHeight="1">
      <c r="B2" s="562" t="s">
        <v>1000</v>
      </c>
      <c r="C2" s="563"/>
    </row>
    <row r="3" spans="2:5" ht="14.45" customHeight="1">
      <c r="B3" s="172"/>
      <c r="C3" s="43"/>
    </row>
    <row r="6" spans="2:5">
      <c r="C6" s="154" t="s">
        <v>729</v>
      </c>
    </row>
    <row r="7" spans="2:5">
      <c r="B7" s="379" t="s">
        <v>730</v>
      </c>
      <c r="C7" s="241">
        <v>53011860362.800003</v>
      </c>
      <c r="D7" s="30"/>
      <c r="E7" s="5"/>
    </row>
    <row r="8" spans="2:5" ht="30">
      <c r="B8" s="379" t="s">
        <v>1660</v>
      </c>
      <c r="C8" s="241"/>
      <c r="D8" s="30"/>
      <c r="E8" s="5"/>
    </row>
    <row r="9" spans="2:5">
      <c r="B9" s="379" t="s">
        <v>731</v>
      </c>
      <c r="C9" s="242"/>
    </row>
    <row r="10" spans="2:5">
      <c r="B10" s="379" t="s">
        <v>732</v>
      </c>
      <c r="C10" s="242">
        <v>-4792091611.1099997</v>
      </c>
    </row>
    <row r="11" spans="2:5" ht="30">
      <c r="B11" s="358" t="s">
        <v>1661</v>
      </c>
      <c r="C11" s="242"/>
    </row>
    <row r="12" spans="2:5">
      <c r="B12" s="379" t="s">
        <v>733</v>
      </c>
      <c r="C12" s="242"/>
    </row>
    <row r="13" spans="2:5">
      <c r="B13" s="379" t="s">
        <v>734</v>
      </c>
      <c r="C13" s="242"/>
    </row>
    <row r="14" spans="2:5">
      <c r="B14" s="379" t="s">
        <v>735</v>
      </c>
      <c r="C14" s="242">
        <v>325694897.65270001</v>
      </c>
    </row>
    <row r="15" spans="2:5">
      <c r="B15" s="379" t="s">
        <v>736</v>
      </c>
      <c r="C15" s="242">
        <v>304056620.80000001</v>
      </c>
    </row>
    <row r="16" spans="2:5">
      <c r="B16" s="379" t="s">
        <v>1663</v>
      </c>
      <c r="C16" s="242">
        <v>1304303255.5739999</v>
      </c>
    </row>
    <row r="17" spans="2:3">
      <c r="B17" s="358" t="s">
        <v>737</v>
      </c>
      <c r="C17" s="237">
        <v>-9726920.5800000001</v>
      </c>
    </row>
    <row r="18" spans="2:3">
      <c r="B18" s="358" t="s">
        <v>1662</v>
      </c>
      <c r="C18" s="241"/>
    </row>
    <row r="19" spans="2:3">
      <c r="B19" s="358" t="s">
        <v>1664</v>
      </c>
      <c r="C19" s="241"/>
    </row>
    <row r="20" spans="2:3">
      <c r="B20" s="379" t="s">
        <v>738</v>
      </c>
      <c r="C20" s="242">
        <v>5205723207.1159</v>
      </c>
    </row>
    <row r="21" spans="2:3">
      <c r="B21" s="83" t="s">
        <v>1665</v>
      </c>
      <c r="C21" s="395">
        <v>55349819812.252602</v>
      </c>
    </row>
  </sheetData>
  <mergeCells count="1">
    <mergeCell ref="B2:C2"/>
  </mergeCells>
  <pageMargins left="0.70866141732283472" right="0.70866141732283472" top="0.74803149606299213" bottom="0.74803149606299213" header="0.31496062992125984" footer="0.31496062992125984"/>
  <pageSetup paperSize="9" scale="95" orientation="landscape" r:id="rId1"/>
  <headerFooter>
    <oddHeader>&amp;CEN
Annex XI</oddHeader>
    <oddFooter>&amp;C&amp;"Calibri"&amp;11&amp;K0000001_x000D_&amp;1#&amp;"Calibri"&amp;10&amp;K000000Internal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M71"/>
  <sheetViews>
    <sheetView showGridLines="0" showRowColHeaders="0" zoomScale="60" zoomScaleNormal="60" workbookViewId="0">
      <selection activeCell="O16" sqref="O16:O17"/>
    </sheetView>
  </sheetViews>
  <sheetFormatPr defaultColWidth="9.140625" defaultRowHeight="43.5" customHeight="1"/>
  <cols>
    <col min="1" max="1" width="2.5703125" style="50" customWidth="1"/>
    <col min="2" max="2" width="8.5703125" style="52" customWidth="1"/>
    <col min="3" max="3" width="114.42578125" style="50" customWidth="1"/>
    <col min="4" max="5" width="18.5703125" style="50" customWidth="1"/>
    <col min="6" max="16384" width="9.140625" style="50"/>
  </cols>
  <sheetData>
    <row r="1" spans="1:5" ht="10.15" customHeight="1"/>
    <row r="2" spans="1:5" ht="27.95" customHeight="1">
      <c r="A2" s="44"/>
      <c r="B2" s="562" t="s">
        <v>1001</v>
      </c>
      <c r="C2" s="563"/>
      <c r="D2" s="563"/>
      <c r="E2" s="563"/>
    </row>
    <row r="3" spans="1:5" ht="14.45" customHeight="1">
      <c r="B3" s="172"/>
    </row>
    <row r="4" spans="1:5" ht="15">
      <c r="D4" s="594" t="s">
        <v>739</v>
      </c>
      <c r="E4" s="594"/>
    </row>
    <row r="5" spans="1:5" ht="15">
      <c r="D5" s="427">
        <v>44561</v>
      </c>
      <c r="E5" s="427">
        <v>44469</v>
      </c>
    </row>
    <row r="6" spans="1:5" ht="15">
      <c r="B6" s="192" t="s">
        <v>740</v>
      </c>
      <c r="C6" s="193"/>
      <c r="D6" s="193"/>
      <c r="E6" s="194"/>
    </row>
    <row r="7" spans="1:5" ht="15">
      <c r="B7" s="435"/>
      <c r="C7" s="358" t="s">
        <v>741</v>
      </c>
      <c r="D7" s="241">
        <v>53968477009.0224</v>
      </c>
      <c r="E7" s="241"/>
    </row>
    <row r="8" spans="1:5" ht="30">
      <c r="B8" s="435"/>
      <c r="C8" s="358" t="s">
        <v>742</v>
      </c>
      <c r="D8" s="241"/>
      <c r="E8" s="241"/>
    </row>
    <row r="9" spans="1:5" ht="15">
      <c r="B9" s="435"/>
      <c r="C9" s="358" t="s">
        <v>743</v>
      </c>
      <c r="D9" s="241">
        <v>-612141039.7665</v>
      </c>
      <c r="E9" s="241"/>
    </row>
    <row r="10" spans="1:5" ht="15">
      <c r="B10" s="435"/>
      <c r="C10" s="358" t="s">
        <v>1668</v>
      </c>
      <c r="D10" s="241"/>
      <c r="E10" s="241"/>
    </row>
    <row r="11" spans="1:5" ht="15">
      <c r="B11" s="435"/>
      <c r="C11" s="418" t="s">
        <v>744</v>
      </c>
      <c r="D11" s="241">
        <v>-8750000</v>
      </c>
      <c r="E11" s="241"/>
    </row>
    <row r="12" spans="1:5" ht="15">
      <c r="B12" s="435"/>
      <c r="C12" s="358" t="s">
        <v>745</v>
      </c>
      <c r="D12" s="241">
        <v>-69504243.739999995</v>
      </c>
      <c r="E12" s="241"/>
    </row>
    <row r="13" spans="1:5" ht="15">
      <c r="B13" s="435"/>
      <c r="C13" s="419" t="s">
        <v>746</v>
      </c>
      <c r="D13" s="244">
        <v>53278081725.5159</v>
      </c>
      <c r="E13" s="244"/>
    </row>
    <row r="14" spans="1:5" ht="15">
      <c r="B14" s="192" t="s">
        <v>747</v>
      </c>
      <c r="C14" s="193"/>
      <c r="D14" s="230"/>
      <c r="E14" s="231"/>
    </row>
    <row r="15" spans="1:5" ht="15">
      <c r="B15" s="435"/>
      <c r="C15" s="379" t="s">
        <v>748</v>
      </c>
      <c r="D15" s="242">
        <v>104041780.976</v>
      </c>
      <c r="E15" s="241"/>
    </row>
    <row r="16" spans="1:5" ht="15">
      <c r="B16" s="435"/>
      <c r="C16" s="428" t="s">
        <v>749</v>
      </c>
      <c r="D16" s="241"/>
      <c r="E16" s="241"/>
    </row>
    <row r="17" spans="2:5" ht="15">
      <c r="B17" s="435"/>
      <c r="C17" s="358" t="s">
        <v>750</v>
      </c>
      <c r="D17" s="241">
        <v>359336429.38669997</v>
      </c>
      <c r="E17" s="241"/>
    </row>
    <row r="18" spans="2:5" ht="15">
      <c r="B18" s="435"/>
      <c r="C18" s="429" t="s">
        <v>751</v>
      </c>
      <c r="D18" s="241"/>
      <c r="E18" s="241"/>
    </row>
    <row r="19" spans="2:5" ht="15">
      <c r="B19" s="435"/>
      <c r="C19" s="429" t="s">
        <v>752</v>
      </c>
      <c r="D19" s="241"/>
      <c r="E19" s="241"/>
    </row>
    <row r="20" spans="2:5" ht="15">
      <c r="B20" s="435"/>
      <c r="C20" s="377" t="s">
        <v>753</v>
      </c>
      <c r="D20" s="242"/>
      <c r="E20" s="241"/>
    </row>
    <row r="21" spans="2:5" ht="15">
      <c r="B21" s="435"/>
      <c r="C21" s="410" t="s">
        <v>944</v>
      </c>
      <c r="D21" s="242"/>
      <c r="E21" s="241"/>
    </row>
    <row r="22" spans="2:5" ht="15">
      <c r="B22" s="435"/>
      <c r="C22" s="410" t="s">
        <v>1667</v>
      </c>
      <c r="D22" s="242"/>
      <c r="E22" s="241"/>
    </row>
    <row r="23" spans="2:5" ht="15">
      <c r="B23" s="435"/>
      <c r="C23" s="358" t="s">
        <v>754</v>
      </c>
      <c r="D23" s="241"/>
      <c r="E23" s="241"/>
    </row>
    <row r="24" spans="2:5" ht="15">
      <c r="B24" s="435"/>
      <c r="C24" s="358" t="s">
        <v>755</v>
      </c>
      <c r="D24" s="241"/>
      <c r="E24" s="241"/>
    </row>
    <row r="25" spans="2:5" ht="15">
      <c r="B25" s="435"/>
      <c r="C25" s="430" t="s">
        <v>756</v>
      </c>
      <c r="D25" s="244">
        <v>463378210.36269999</v>
      </c>
      <c r="E25" s="244"/>
    </row>
    <row r="26" spans="2:5" ht="15">
      <c r="B26" s="192" t="s">
        <v>757</v>
      </c>
      <c r="C26" s="193"/>
      <c r="D26" s="230"/>
      <c r="E26" s="231"/>
    </row>
    <row r="27" spans="2:5" ht="15">
      <c r="B27" s="435"/>
      <c r="C27" s="358" t="s">
        <v>758</v>
      </c>
      <c r="D27" s="242"/>
      <c r="E27" s="241"/>
    </row>
    <row r="28" spans="2:5" ht="15">
      <c r="B28" s="435"/>
      <c r="C28" s="358" t="s">
        <v>759</v>
      </c>
      <c r="D28" s="237"/>
      <c r="E28" s="241"/>
    </row>
    <row r="29" spans="2:5" ht="15">
      <c r="B29" s="435"/>
      <c r="C29" s="358" t="s">
        <v>760</v>
      </c>
      <c r="D29" s="241">
        <v>304056620.80000001</v>
      </c>
      <c r="E29" s="241"/>
    </row>
    <row r="30" spans="2:5" ht="15">
      <c r="B30" s="435"/>
      <c r="C30" s="358" t="s">
        <v>761</v>
      </c>
      <c r="D30" s="241"/>
      <c r="E30" s="241"/>
    </row>
    <row r="31" spans="2:5" ht="15">
      <c r="B31" s="435"/>
      <c r="C31" s="358" t="s">
        <v>762</v>
      </c>
      <c r="D31" s="241"/>
      <c r="E31" s="241"/>
    </row>
    <row r="32" spans="2:5" ht="15">
      <c r="B32" s="435"/>
      <c r="C32" s="358" t="s">
        <v>763</v>
      </c>
      <c r="D32" s="241"/>
      <c r="E32" s="241"/>
    </row>
    <row r="33" spans="2:5" ht="15">
      <c r="B33" s="435"/>
      <c r="C33" s="430" t="s">
        <v>764</v>
      </c>
      <c r="D33" s="244">
        <v>304056620.80000001</v>
      </c>
      <c r="E33" s="244"/>
    </row>
    <row r="34" spans="2:5" ht="15">
      <c r="B34" s="192" t="s">
        <v>765</v>
      </c>
      <c r="C34" s="193"/>
      <c r="D34" s="230"/>
      <c r="E34" s="231"/>
    </row>
    <row r="35" spans="2:5" ht="15">
      <c r="B35" s="435"/>
      <c r="C35" s="358" t="s">
        <v>766</v>
      </c>
      <c r="D35" s="242">
        <v>3004379028.5700002</v>
      </c>
      <c r="E35" s="241"/>
    </row>
    <row r="36" spans="2:5" ht="15">
      <c r="B36" s="435"/>
      <c r="C36" s="358" t="s">
        <v>767</v>
      </c>
      <c r="D36" s="242">
        <v>-1699098852.4159999</v>
      </c>
      <c r="E36" s="241"/>
    </row>
    <row r="37" spans="2:5" ht="30">
      <c r="B37" s="435"/>
      <c r="C37" s="358" t="s">
        <v>1666</v>
      </c>
      <c r="D37" s="241">
        <v>-976920.58</v>
      </c>
      <c r="E37" s="241"/>
    </row>
    <row r="38" spans="2:5" ht="15">
      <c r="B38" s="435"/>
      <c r="C38" s="430" t="s">
        <v>768</v>
      </c>
      <c r="D38" s="241">
        <v>1304303255.5739999</v>
      </c>
      <c r="E38" s="241"/>
    </row>
    <row r="39" spans="2:5" ht="14.25" customHeight="1">
      <c r="B39" s="192" t="s">
        <v>769</v>
      </c>
      <c r="C39" s="193"/>
      <c r="D39" s="230"/>
      <c r="E39" s="231"/>
    </row>
    <row r="40" spans="2:5" ht="15">
      <c r="B40" s="435"/>
      <c r="C40" s="358" t="s">
        <v>1671</v>
      </c>
      <c r="D40" s="241"/>
      <c r="E40" s="241"/>
    </row>
    <row r="41" spans="2:5" ht="15">
      <c r="B41" s="435"/>
      <c r="C41" s="358" t="s">
        <v>770</v>
      </c>
      <c r="D41" s="241"/>
      <c r="E41" s="241"/>
    </row>
    <row r="42" spans="2:5" ht="15">
      <c r="B42" s="435"/>
      <c r="C42" s="428" t="s">
        <v>1669</v>
      </c>
      <c r="D42" s="241"/>
      <c r="E42" s="241"/>
    </row>
    <row r="43" spans="2:5" ht="90">
      <c r="B43" s="435"/>
      <c r="C43" s="431" t="s">
        <v>1670</v>
      </c>
      <c r="D43" s="242"/>
      <c r="E43" s="241"/>
    </row>
    <row r="44" spans="2:5" ht="90">
      <c r="B44" s="435"/>
      <c r="C44" s="431" t="s">
        <v>1676</v>
      </c>
      <c r="D44" s="242"/>
      <c r="E44" s="241"/>
    </row>
    <row r="45" spans="2:5" ht="15">
      <c r="B45" s="435"/>
      <c r="C45" s="428" t="s">
        <v>771</v>
      </c>
      <c r="D45" s="241"/>
      <c r="E45" s="241"/>
    </row>
    <row r="46" spans="2:5" ht="15">
      <c r="B46" s="435"/>
      <c r="C46" s="428" t="s">
        <v>772</v>
      </c>
      <c r="D46" s="241"/>
      <c r="E46" s="241"/>
    </row>
    <row r="47" spans="2:5" ht="15">
      <c r="B47" s="435"/>
      <c r="C47" s="428" t="s">
        <v>773</v>
      </c>
      <c r="D47" s="241"/>
      <c r="E47" s="241"/>
    </row>
    <row r="48" spans="2:5" ht="15">
      <c r="B48" s="435"/>
      <c r="C48" s="428" t="s">
        <v>774</v>
      </c>
      <c r="D48" s="241"/>
      <c r="E48" s="241"/>
    </row>
    <row r="49" spans="2:13" ht="15">
      <c r="B49" s="435"/>
      <c r="C49" s="428" t="s">
        <v>775</v>
      </c>
      <c r="D49" s="241"/>
      <c r="E49" s="241"/>
    </row>
    <row r="50" spans="2:13" ht="15">
      <c r="B50" s="435"/>
      <c r="C50" s="429" t="s">
        <v>1761</v>
      </c>
      <c r="D50" s="245">
        <v>-4792091611.1099997</v>
      </c>
      <c r="E50" s="245"/>
    </row>
    <row r="51" spans="2:13" ht="14.25" customHeight="1">
      <c r="B51" s="192" t="s">
        <v>776</v>
      </c>
      <c r="C51" s="193"/>
      <c r="D51" s="230"/>
      <c r="E51" s="231"/>
    </row>
    <row r="52" spans="2:13" ht="15">
      <c r="B52" s="435"/>
      <c r="C52" s="432" t="s">
        <v>777</v>
      </c>
      <c r="D52" s="242">
        <v>2085437353.1500001</v>
      </c>
      <c r="E52" s="241"/>
    </row>
    <row r="53" spans="2:13" ht="15">
      <c r="B53" s="435"/>
      <c r="C53" s="433" t="s">
        <v>1665</v>
      </c>
      <c r="D53" s="245">
        <v>50557728201.142601</v>
      </c>
      <c r="E53" s="245"/>
    </row>
    <row r="54" spans="2:13" ht="14.25" customHeight="1">
      <c r="B54" s="192" t="s">
        <v>55</v>
      </c>
      <c r="C54" s="193"/>
      <c r="D54" s="230"/>
      <c r="E54" s="231"/>
    </row>
    <row r="55" spans="2:13" ht="15">
      <c r="B55" s="435"/>
      <c r="C55" s="434" t="s">
        <v>55</v>
      </c>
      <c r="D55" s="246">
        <v>4.1200000000000001E-2</v>
      </c>
      <c r="E55" s="246"/>
    </row>
    <row r="56" spans="2:13" ht="15">
      <c r="B56" s="435"/>
      <c r="C56" s="358" t="s">
        <v>1672</v>
      </c>
      <c r="D56" s="272">
        <v>4.1200000000000001E-2</v>
      </c>
      <c r="E56" s="243"/>
    </row>
    <row r="57" spans="2:13" ht="15">
      <c r="B57" s="435"/>
      <c r="C57" s="358" t="s">
        <v>778</v>
      </c>
      <c r="D57" s="246">
        <v>3.7699999999999997E-2</v>
      </c>
      <c r="E57" s="246"/>
    </row>
    <row r="58" spans="2:13" ht="15">
      <c r="B58" s="435"/>
      <c r="C58" s="358" t="s">
        <v>779</v>
      </c>
      <c r="D58" s="243">
        <v>3.2800000000000003E-2</v>
      </c>
      <c r="E58" s="243"/>
    </row>
    <row r="59" spans="2:13" ht="15">
      <c r="B59" s="435"/>
      <c r="C59" s="358" t="s">
        <v>1656</v>
      </c>
      <c r="D59" s="243"/>
      <c r="E59" s="243"/>
    </row>
    <row r="60" spans="2:13" ht="15">
      <c r="B60" s="435"/>
      <c r="C60" s="358" t="s">
        <v>1654</v>
      </c>
      <c r="D60" s="243"/>
      <c r="E60" s="243"/>
    </row>
    <row r="61" spans="2:13" ht="15">
      <c r="B61" s="435"/>
      <c r="C61" s="358" t="s">
        <v>1657</v>
      </c>
      <c r="D61" s="243">
        <v>0</v>
      </c>
      <c r="E61" s="243"/>
    </row>
    <row r="62" spans="2:13" ht="15">
      <c r="B62" s="435"/>
      <c r="C62" s="358" t="s">
        <v>1680</v>
      </c>
      <c r="D62" s="243">
        <v>3.2800000000000003E-2</v>
      </c>
      <c r="E62" s="243"/>
    </row>
    <row r="63" spans="2:13" ht="14.25" customHeight="1">
      <c r="B63" s="192" t="s">
        <v>780</v>
      </c>
      <c r="C63" s="193"/>
      <c r="D63" s="230"/>
      <c r="E63" s="231"/>
    </row>
    <row r="64" spans="2:13" ht="15">
      <c r="B64" s="435"/>
      <c r="C64" s="358" t="s">
        <v>781</v>
      </c>
      <c r="D64" s="242"/>
      <c r="E64" s="241"/>
      <c r="M64" s="30"/>
    </row>
    <row r="65" spans="2:13" ht="14.25" customHeight="1">
      <c r="B65" s="192" t="s">
        <v>1047</v>
      </c>
      <c r="C65" s="193"/>
      <c r="D65" s="230"/>
      <c r="E65" s="231"/>
    </row>
    <row r="66" spans="2:13" ht="30">
      <c r="B66" s="435"/>
      <c r="C66" s="358" t="s">
        <v>1673</v>
      </c>
      <c r="D66" s="242"/>
      <c r="E66" s="241"/>
      <c r="M66" s="30"/>
    </row>
    <row r="67" spans="2:13" ht="30">
      <c r="B67" s="435"/>
      <c r="C67" s="358" t="s">
        <v>782</v>
      </c>
      <c r="D67" s="242"/>
      <c r="E67" s="241"/>
      <c r="M67" s="30"/>
    </row>
    <row r="68" spans="2:13" ht="45">
      <c r="B68" s="435"/>
      <c r="C68" s="358" t="s">
        <v>1674</v>
      </c>
      <c r="D68" s="242">
        <v>50557728201.142601</v>
      </c>
      <c r="E68" s="241"/>
      <c r="M68" s="30"/>
    </row>
    <row r="69" spans="2:13" ht="45">
      <c r="B69" s="435"/>
      <c r="C69" s="358" t="s">
        <v>1675</v>
      </c>
      <c r="D69" s="242">
        <v>55349819812.252602</v>
      </c>
      <c r="E69" s="241"/>
      <c r="M69" s="30"/>
    </row>
    <row r="70" spans="2:13" ht="45">
      <c r="B70" s="435"/>
      <c r="C70" s="358" t="s">
        <v>783</v>
      </c>
      <c r="D70" s="272">
        <v>4.1200000000000001E-2</v>
      </c>
      <c r="E70" s="243"/>
      <c r="M70" s="30"/>
    </row>
    <row r="71" spans="2:13" ht="45">
      <c r="B71" s="436"/>
      <c r="C71" s="358" t="s">
        <v>784</v>
      </c>
      <c r="D71" s="272">
        <v>3.7699999999999997E-2</v>
      </c>
      <c r="E71" s="243"/>
      <c r="M71" s="30"/>
    </row>
  </sheetData>
  <mergeCells count="2">
    <mergeCell ref="B2:E2"/>
    <mergeCell ref="D4:E4"/>
  </mergeCells>
  <pageMargins left="0.70866141732283472" right="0.70866141732283472" top="0.74803149606299213" bottom="0.74803149606299213" header="0.31496062992125984" footer="0.31496062992125984"/>
  <pageSetup paperSize="9" scale="79" fitToHeight="0" orientation="landscape" verticalDpi="1200" r:id="rId1"/>
  <headerFooter>
    <oddHeader>&amp;CEN 
Annex XI</oddHeader>
    <oddFooter>&amp;C&amp;"Calibri"&amp;11&amp;K0000001_x000D_&amp;1#&amp;"Calibri"&amp;10&amp;K000000Internal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5"/>
  <cols>
    <col min="1" max="1" width="54.5703125" customWidth="1"/>
  </cols>
  <sheetData>
    <row r="1" spans="1:2">
      <c r="A1" t="s">
        <v>1048</v>
      </c>
      <c r="B1" t="s">
        <v>1028</v>
      </c>
    </row>
    <row r="3" spans="1:2">
      <c r="A3" t="s">
        <v>1065</v>
      </c>
      <c r="B3" t="s">
        <v>1066</v>
      </c>
    </row>
    <row r="4" spans="1:2">
      <c r="A4" t="s">
        <v>1067</v>
      </c>
      <c r="B4" t="s">
        <v>1068</v>
      </c>
    </row>
    <row r="5" spans="1:2">
      <c r="A5" t="s">
        <v>1069</v>
      </c>
      <c r="B5" t="s">
        <v>1070</v>
      </c>
    </row>
    <row r="6" spans="1:2">
      <c r="A6" t="s">
        <v>1071</v>
      </c>
      <c r="B6" t="s">
        <v>1072</v>
      </c>
    </row>
    <row r="7" spans="1:2">
      <c r="A7" t="s">
        <v>1073</v>
      </c>
      <c r="B7" t="s">
        <v>1074</v>
      </c>
    </row>
    <row r="8" spans="1:2">
      <c r="A8" t="s">
        <v>1075</v>
      </c>
      <c r="B8" t="s">
        <v>1076</v>
      </c>
    </row>
    <row r="9" spans="1:2">
      <c r="A9" t="s">
        <v>1077</v>
      </c>
      <c r="B9" t="s">
        <v>1078</v>
      </c>
    </row>
    <row r="10" spans="1:2">
      <c r="A10" t="s">
        <v>1079</v>
      </c>
      <c r="B10" t="s">
        <v>1080</v>
      </c>
    </row>
    <row r="11" spans="1:2">
      <c r="A11" t="s">
        <v>1081</v>
      </c>
      <c r="B11" t="s">
        <v>1082</v>
      </c>
    </row>
    <row r="12" spans="1:2">
      <c r="A12" t="s">
        <v>1083</v>
      </c>
      <c r="B12" t="s">
        <v>1084</v>
      </c>
    </row>
    <row r="13" spans="1:2">
      <c r="A13" t="s">
        <v>1085</v>
      </c>
      <c r="B13" t="s">
        <v>1086</v>
      </c>
    </row>
    <row r="14" spans="1:2">
      <c r="A14" t="s">
        <v>1087</v>
      </c>
      <c r="B14" t="s">
        <v>1088</v>
      </c>
    </row>
    <row r="15" spans="1:2">
      <c r="A15" t="s">
        <v>1089</v>
      </c>
      <c r="B15" t="s">
        <v>1090</v>
      </c>
    </row>
    <row r="16" spans="1:2">
      <c r="A16" t="s">
        <v>1091</v>
      </c>
      <c r="B16" t="s">
        <v>1092</v>
      </c>
    </row>
    <row r="17" spans="1:2">
      <c r="A17" t="s">
        <v>1093</v>
      </c>
      <c r="B17" t="s">
        <v>1094</v>
      </c>
    </row>
    <row r="18" spans="1:2">
      <c r="A18" t="s">
        <v>1095</v>
      </c>
      <c r="B18" t="s">
        <v>1096</v>
      </c>
    </row>
    <row r="19" spans="1:2">
      <c r="A19" t="s">
        <v>1097</v>
      </c>
      <c r="B19" t="s">
        <v>1098</v>
      </c>
    </row>
    <row r="20" spans="1:2">
      <c r="A20" t="s">
        <v>1099</v>
      </c>
      <c r="B20" t="s">
        <v>1100</v>
      </c>
    </row>
    <row r="21" spans="1:2">
      <c r="A21" t="s">
        <v>1101</v>
      </c>
      <c r="B21" t="s">
        <v>1102</v>
      </c>
    </row>
    <row r="22" spans="1:2">
      <c r="A22" t="s">
        <v>1103</v>
      </c>
      <c r="B22" t="s">
        <v>1104</v>
      </c>
    </row>
    <row r="23" spans="1:2">
      <c r="A23" t="s">
        <v>1105</v>
      </c>
      <c r="B23" t="s">
        <v>1106</v>
      </c>
    </row>
    <row r="24" spans="1:2">
      <c r="A24" t="s">
        <v>1107</v>
      </c>
      <c r="B24" t="s">
        <v>1108</v>
      </c>
    </row>
    <row r="25" spans="1:2">
      <c r="A25" t="s">
        <v>1109</v>
      </c>
      <c r="B25" t="s">
        <v>1110</v>
      </c>
    </row>
    <row r="26" spans="1:2">
      <c r="A26" t="s">
        <v>1111</v>
      </c>
      <c r="B26" t="s">
        <v>1112</v>
      </c>
    </row>
    <row r="27" spans="1:2">
      <c r="A27" t="s">
        <v>1113</v>
      </c>
      <c r="B27" t="s">
        <v>1114</v>
      </c>
    </row>
    <row r="28" spans="1:2">
      <c r="A28" t="s">
        <v>1115</v>
      </c>
      <c r="B28" t="s">
        <v>1116</v>
      </c>
    </row>
    <row r="29" spans="1:2">
      <c r="A29" t="s">
        <v>1117</v>
      </c>
      <c r="B29" t="s">
        <v>1118</v>
      </c>
    </row>
    <row r="30" spans="1:2">
      <c r="A30" t="s">
        <v>1119</v>
      </c>
      <c r="B30" t="s">
        <v>1120</v>
      </c>
    </row>
    <row r="31" spans="1:2">
      <c r="A31" t="s">
        <v>1121</v>
      </c>
      <c r="B31" t="s">
        <v>1122</v>
      </c>
    </row>
    <row r="32" spans="1:2">
      <c r="A32" t="s">
        <v>1123</v>
      </c>
      <c r="B32" t="s">
        <v>1124</v>
      </c>
    </row>
    <row r="33" spans="1:2">
      <c r="A33" t="s">
        <v>1125</v>
      </c>
      <c r="B33" t="s">
        <v>1126</v>
      </c>
    </row>
    <row r="34" spans="1:2">
      <c r="A34" t="s">
        <v>1127</v>
      </c>
      <c r="B34" t="s">
        <v>1128</v>
      </c>
    </row>
    <row r="35" spans="1:2">
      <c r="A35" t="s">
        <v>1129</v>
      </c>
      <c r="B35" t="s">
        <v>1130</v>
      </c>
    </row>
    <row r="36" spans="1:2">
      <c r="A36" t="s">
        <v>1131</v>
      </c>
      <c r="B36" t="s">
        <v>1132</v>
      </c>
    </row>
    <row r="37" spans="1:2">
      <c r="A37" t="s">
        <v>1133</v>
      </c>
      <c r="B37" t="s">
        <v>1134</v>
      </c>
    </row>
    <row r="38" spans="1:2">
      <c r="A38" t="s">
        <v>1135</v>
      </c>
      <c r="B38" t="s">
        <v>1136</v>
      </c>
    </row>
    <row r="39" spans="1:2">
      <c r="A39" t="s">
        <v>1137</v>
      </c>
      <c r="B39" t="s">
        <v>1138</v>
      </c>
    </row>
    <row r="40" spans="1:2">
      <c r="A40" t="s">
        <v>1139</v>
      </c>
      <c r="B40" t="s">
        <v>1140</v>
      </c>
    </row>
    <row r="41" spans="1:2">
      <c r="A41" t="s">
        <v>1141</v>
      </c>
      <c r="B41" t="s">
        <v>1142</v>
      </c>
    </row>
    <row r="42" spans="1:2">
      <c r="A42" t="s">
        <v>1143</v>
      </c>
      <c r="B42" t="s">
        <v>1144</v>
      </c>
    </row>
    <row r="43" spans="1:2">
      <c r="A43" t="s">
        <v>1145</v>
      </c>
      <c r="B43" t="s">
        <v>1146</v>
      </c>
    </row>
    <row r="44" spans="1:2">
      <c r="A44" t="s">
        <v>1147</v>
      </c>
      <c r="B44" t="s">
        <v>1148</v>
      </c>
    </row>
    <row r="45" spans="1:2">
      <c r="A45" t="s">
        <v>1149</v>
      </c>
      <c r="B45" t="s">
        <v>1150</v>
      </c>
    </row>
    <row r="46" spans="1:2">
      <c r="A46" t="s">
        <v>1151</v>
      </c>
      <c r="B46" t="s">
        <v>1152</v>
      </c>
    </row>
    <row r="47" spans="1:2">
      <c r="A47" t="s">
        <v>1153</v>
      </c>
      <c r="B47" t="s">
        <v>1154</v>
      </c>
    </row>
    <row r="48" spans="1:2">
      <c r="A48" t="s">
        <v>1155</v>
      </c>
      <c r="B48" t="s">
        <v>1156</v>
      </c>
    </row>
    <row r="49" spans="1:2">
      <c r="A49" t="s">
        <v>1157</v>
      </c>
      <c r="B49" t="s">
        <v>1158</v>
      </c>
    </row>
    <row r="50" spans="1:2">
      <c r="A50" t="s">
        <v>1159</v>
      </c>
      <c r="B50" t="s">
        <v>1160</v>
      </c>
    </row>
    <row r="51" spans="1:2">
      <c r="A51" t="s">
        <v>1161</v>
      </c>
      <c r="B51" t="s">
        <v>1162</v>
      </c>
    </row>
    <row r="52" spans="1:2">
      <c r="A52" t="s">
        <v>1163</v>
      </c>
      <c r="B52" t="s">
        <v>1164</v>
      </c>
    </row>
    <row r="53" spans="1:2">
      <c r="A53" t="s">
        <v>1165</v>
      </c>
      <c r="B53" t="s">
        <v>1166</v>
      </c>
    </row>
    <row r="54" spans="1:2">
      <c r="A54" t="s">
        <v>1167</v>
      </c>
      <c r="B54" t="s">
        <v>1168</v>
      </c>
    </row>
    <row r="55" spans="1:2">
      <c r="A55" t="s">
        <v>1169</v>
      </c>
      <c r="B55" t="s">
        <v>1170</v>
      </c>
    </row>
    <row r="56" spans="1:2">
      <c r="A56" t="s">
        <v>1171</v>
      </c>
      <c r="B56" t="s">
        <v>1172</v>
      </c>
    </row>
    <row r="57" spans="1:2">
      <c r="A57" t="s">
        <v>1173</v>
      </c>
      <c r="B57" t="s">
        <v>1174</v>
      </c>
    </row>
    <row r="58" spans="1:2">
      <c r="A58" t="s">
        <v>1175</v>
      </c>
      <c r="B58" t="s">
        <v>1176</v>
      </c>
    </row>
    <row r="59" spans="1:2">
      <c r="A59" t="s">
        <v>1177</v>
      </c>
      <c r="B59" t="s">
        <v>1178</v>
      </c>
    </row>
    <row r="60" spans="1:2">
      <c r="A60" t="s">
        <v>1179</v>
      </c>
      <c r="B60" t="s">
        <v>1180</v>
      </c>
    </row>
    <row r="61" spans="1:2">
      <c r="A61" t="s">
        <v>1181</v>
      </c>
      <c r="B61" t="s">
        <v>1182</v>
      </c>
    </row>
    <row r="62" spans="1:2">
      <c r="A62" t="s">
        <v>1183</v>
      </c>
      <c r="B62" t="s">
        <v>1184</v>
      </c>
    </row>
    <row r="63" spans="1:2">
      <c r="A63" t="s">
        <v>1185</v>
      </c>
      <c r="B63" t="s">
        <v>1186</v>
      </c>
    </row>
    <row r="64" spans="1:2">
      <c r="A64" t="s">
        <v>1187</v>
      </c>
      <c r="B64" t="s">
        <v>1188</v>
      </c>
    </row>
    <row r="65" spans="1:2">
      <c r="A65" t="s">
        <v>1189</v>
      </c>
      <c r="B65" t="s">
        <v>1190</v>
      </c>
    </row>
    <row r="66" spans="1:2">
      <c r="A66" t="s">
        <v>1191</v>
      </c>
      <c r="B66" t="s">
        <v>1192</v>
      </c>
    </row>
    <row r="67" spans="1:2">
      <c r="A67" t="s">
        <v>1193</v>
      </c>
      <c r="B67" t="s">
        <v>1194</v>
      </c>
    </row>
    <row r="68" spans="1:2">
      <c r="A68" t="s">
        <v>1195</v>
      </c>
      <c r="B68" t="s">
        <v>1196</v>
      </c>
    </row>
    <row r="69" spans="1:2">
      <c r="A69" t="s">
        <v>1197</v>
      </c>
      <c r="B69" t="s">
        <v>1198</v>
      </c>
    </row>
    <row r="70" spans="1:2">
      <c r="A70" t="s">
        <v>1199</v>
      </c>
      <c r="B70" t="s">
        <v>1200</v>
      </c>
    </row>
    <row r="71" spans="1:2">
      <c r="A71" t="s">
        <v>1201</v>
      </c>
      <c r="B71" t="s">
        <v>1202</v>
      </c>
    </row>
    <row r="72" spans="1:2">
      <c r="A72" t="s">
        <v>1203</v>
      </c>
      <c r="B72" t="s">
        <v>1204</v>
      </c>
    </row>
    <row r="73" spans="1:2">
      <c r="A73" t="s">
        <v>1205</v>
      </c>
      <c r="B73" t="s">
        <v>1206</v>
      </c>
    </row>
    <row r="74" spans="1:2">
      <c r="A74" t="s">
        <v>1207</v>
      </c>
      <c r="B74" t="s">
        <v>1208</v>
      </c>
    </row>
    <row r="75" spans="1:2">
      <c r="A75" t="s">
        <v>1209</v>
      </c>
      <c r="B75" t="s">
        <v>1210</v>
      </c>
    </row>
    <row r="76" spans="1:2">
      <c r="A76" t="s">
        <v>1211</v>
      </c>
      <c r="B76" t="s">
        <v>1212</v>
      </c>
    </row>
    <row r="77" spans="1:2">
      <c r="A77" t="s">
        <v>1213</v>
      </c>
      <c r="B77" t="s">
        <v>1214</v>
      </c>
    </row>
    <row r="78" spans="1:2">
      <c r="A78" t="s">
        <v>1215</v>
      </c>
      <c r="B78" t="s">
        <v>1216</v>
      </c>
    </row>
    <row r="79" spans="1:2">
      <c r="A79" t="s">
        <v>1217</v>
      </c>
      <c r="B79" t="s">
        <v>1218</v>
      </c>
    </row>
    <row r="80" spans="1:2">
      <c r="A80" t="s">
        <v>1219</v>
      </c>
      <c r="B80" t="s">
        <v>1220</v>
      </c>
    </row>
    <row r="81" spans="1:2">
      <c r="A81" t="s">
        <v>1221</v>
      </c>
      <c r="B81" t="s">
        <v>1222</v>
      </c>
    </row>
    <row r="82" spans="1:2">
      <c r="A82" t="s">
        <v>1223</v>
      </c>
      <c r="B82" t="s">
        <v>1224</v>
      </c>
    </row>
    <row r="83" spans="1:2">
      <c r="A83" t="s">
        <v>1225</v>
      </c>
      <c r="B83" t="s">
        <v>1226</v>
      </c>
    </row>
    <row r="84" spans="1:2">
      <c r="A84" t="s">
        <v>1227</v>
      </c>
      <c r="B84" t="s">
        <v>1228</v>
      </c>
    </row>
    <row r="85" spans="1:2">
      <c r="A85" t="s">
        <v>1229</v>
      </c>
      <c r="B85" t="s">
        <v>1230</v>
      </c>
    </row>
    <row r="86" spans="1:2">
      <c r="A86" t="s">
        <v>1231</v>
      </c>
      <c r="B86" t="s">
        <v>1232</v>
      </c>
    </row>
    <row r="87" spans="1:2">
      <c r="A87" t="s">
        <v>1233</v>
      </c>
      <c r="B87" t="s">
        <v>1234</v>
      </c>
    </row>
    <row r="88" spans="1:2">
      <c r="A88" t="s">
        <v>1235</v>
      </c>
      <c r="B88" t="s">
        <v>1236</v>
      </c>
    </row>
    <row r="89" spans="1:2">
      <c r="A89" t="s">
        <v>1237</v>
      </c>
      <c r="B89" t="s">
        <v>1238</v>
      </c>
    </row>
    <row r="90" spans="1:2">
      <c r="A90" t="s">
        <v>1239</v>
      </c>
      <c r="B90" t="s">
        <v>1240</v>
      </c>
    </row>
    <row r="91" spans="1:2">
      <c r="A91" t="s">
        <v>1241</v>
      </c>
      <c r="B91" t="s">
        <v>1242</v>
      </c>
    </row>
    <row r="92" spans="1:2">
      <c r="A92" t="s">
        <v>1243</v>
      </c>
      <c r="B92" t="s">
        <v>1244</v>
      </c>
    </row>
    <row r="93" spans="1:2">
      <c r="A93" t="s">
        <v>1245</v>
      </c>
      <c r="B93" t="s">
        <v>1246</v>
      </c>
    </row>
    <row r="94" spans="1:2">
      <c r="A94" t="s">
        <v>1247</v>
      </c>
      <c r="B94" t="s">
        <v>1248</v>
      </c>
    </row>
    <row r="95" spans="1:2">
      <c r="A95" t="s">
        <v>1249</v>
      </c>
      <c r="B95" t="s">
        <v>1250</v>
      </c>
    </row>
    <row r="96" spans="1:2">
      <c r="A96" t="s">
        <v>1251</v>
      </c>
      <c r="B96" t="s">
        <v>1252</v>
      </c>
    </row>
    <row r="97" spans="1:2">
      <c r="A97" t="s">
        <v>1253</v>
      </c>
      <c r="B97" t="s">
        <v>1254</v>
      </c>
    </row>
    <row r="98" spans="1:2">
      <c r="A98" t="s">
        <v>1255</v>
      </c>
      <c r="B98" t="s">
        <v>1256</v>
      </c>
    </row>
    <row r="99" spans="1:2">
      <c r="A99" t="s">
        <v>1257</v>
      </c>
      <c r="B99" t="s">
        <v>1258</v>
      </c>
    </row>
    <row r="100" spans="1:2">
      <c r="A100" t="s">
        <v>1259</v>
      </c>
      <c r="B100" t="s">
        <v>1260</v>
      </c>
    </row>
    <row r="101" spans="1:2">
      <c r="A101" t="s">
        <v>1261</v>
      </c>
      <c r="B101" t="s">
        <v>1262</v>
      </c>
    </row>
    <row r="102" spans="1:2">
      <c r="A102" t="s">
        <v>1263</v>
      </c>
      <c r="B102" t="s">
        <v>1264</v>
      </c>
    </row>
    <row r="103" spans="1:2">
      <c r="A103" t="s">
        <v>1265</v>
      </c>
      <c r="B103" t="s">
        <v>1266</v>
      </c>
    </row>
    <row r="104" spans="1:2">
      <c r="A104" t="s">
        <v>1267</v>
      </c>
      <c r="B104" t="s">
        <v>1268</v>
      </c>
    </row>
    <row r="105" spans="1:2">
      <c r="A105" t="s">
        <v>1269</v>
      </c>
      <c r="B105" t="s">
        <v>1270</v>
      </c>
    </row>
    <row r="106" spans="1:2">
      <c r="A106" t="s">
        <v>1271</v>
      </c>
      <c r="B106" t="s">
        <v>1272</v>
      </c>
    </row>
    <row r="107" spans="1:2">
      <c r="A107" t="s">
        <v>1273</v>
      </c>
      <c r="B107" t="s">
        <v>1274</v>
      </c>
    </row>
    <row r="108" spans="1:2">
      <c r="A108" t="s">
        <v>1275</v>
      </c>
      <c r="B108" t="s">
        <v>1276</v>
      </c>
    </row>
    <row r="109" spans="1:2">
      <c r="A109" t="s">
        <v>1277</v>
      </c>
      <c r="B109" t="s">
        <v>1278</v>
      </c>
    </row>
    <row r="110" spans="1:2">
      <c r="A110" t="s">
        <v>1279</v>
      </c>
      <c r="B110" t="s">
        <v>1280</v>
      </c>
    </row>
    <row r="111" spans="1:2">
      <c r="A111" t="s">
        <v>1281</v>
      </c>
      <c r="B111" t="s">
        <v>1282</v>
      </c>
    </row>
    <row r="112" spans="1:2">
      <c r="A112" t="s">
        <v>1283</v>
      </c>
      <c r="B112" t="s">
        <v>1284</v>
      </c>
    </row>
    <row r="113" spans="1:2">
      <c r="A113" t="s">
        <v>1285</v>
      </c>
      <c r="B113" t="s">
        <v>1286</v>
      </c>
    </row>
    <row r="114" spans="1:2">
      <c r="A114" t="s">
        <v>1287</v>
      </c>
      <c r="B114" t="s">
        <v>1288</v>
      </c>
    </row>
    <row r="115" spans="1:2">
      <c r="A115" t="s">
        <v>1289</v>
      </c>
      <c r="B115" t="s">
        <v>1290</v>
      </c>
    </row>
    <row r="116" spans="1:2">
      <c r="A116" t="s">
        <v>1291</v>
      </c>
      <c r="B116" t="s">
        <v>1292</v>
      </c>
    </row>
    <row r="117" spans="1:2">
      <c r="A117" t="s">
        <v>1293</v>
      </c>
      <c r="B117" t="s">
        <v>1294</v>
      </c>
    </row>
    <row r="118" spans="1:2">
      <c r="A118" t="s">
        <v>1295</v>
      </c>
      <c r="B118" t="s">
        <v>1296</v>
      </c>
    </row>
    <row r="119" spans="1:2">
      <c r="A119" t="s">
        <v>1297</v>
      </c>
      <c r="B119" t="s">
        <v>1298</v>
      </c>
    </row>
    <row r="120" spans="1:2">
      <c r="A120" t="s">
        <v>1299</v>
      </c>
      <c r="B120" t="s">
        <v>1300</v>
      </c>
    </row>
    <row r="121" spans="1:2">
      <c r="A121" t="s">
        <v>1301</v>
      </c>
      <c r="B121" t="s">
        <v>1302</v>
      </c>
    </row>
    <row r="122" spans="1:2">
      <c r="A122" t="s">
        <v>1303</v>
      </c>
      <c r="B122" t="s">
        <v>1304</v>
      </c>
    </row>
    <row r="123" spans="1:2">
      <c r="A123" t="s">
        <v>1305</v>
      </c>
      <c r="B123" t="s">
        <v>1306</v>
      </c>
    </row>
    <row r="124" spans="1:2">
      <c r="A124" t="s">
        <v>1307</v>
      </c>
      <c r="B124" t="s">
        <v>1308</v>
      </c>
    </row>
    <row r="125" spans="1:2">
      <c r="A125" t="s">
        <v>1309</v>
      </c>
      <c r="B125" t="s">
        <v>1310</v>
      </c>
    </row>
    <row r="126" spans="1:2">
      <c r="A126" t="s">
        <v>1311</v>
      </c>
      <c r="B126" t="s">
        <v>1312</v>
      </c>
    </row>
    <row r="127" spans="1:2">
      <c r="A127" t="s">
        <v>1313</v>
      </c>
      <c r="B127" t="s">
        <v>1314</v>
      </c>
    </row>
    <row r="128" spans="1:2">
      <c r="A128" t="s">
        <v>1315</v>
      </c>
      <c r="B128" t="s">
        <v>1316</v>
      </c>
    </row>
    <row r="129" spans="1:2">
      <c r="A129" t="s">
        <v>1317</v>
      </c>
      <c r="B129" t="s">
        <v>1318</v>
      </c>
    </row>
    <row r="130" spans="1:2">
      <c r="A130" t="s">
        <v>1319</v>
      </c>
      <c r="B130" t="s">
        <v>1320</v>
      </c>
    </row>
    <row r="131" spans="1:2">
      <c r="A131" t="s">
        <v>1321</v>
      </c>
      <c r="B131" t="s">
        <v>1322</v>
      </c>
    </row>
    <row r="132" spans="1:2">
      <c r="A132" t="s">
        <v>1323</v>
      </c>
      <c r="B132" t="s">
        <v>1324</v>
      </c>
    </row>
    <row r="133" spans="1:2">
      <c r="A133" t="s">
        <v>1325</v>
      </c>
      <c r="B133" t="s">
        <v>1326</v>
      </c>
    </row>
    <row r="134" spans="1:2">
      <c r="A134" t="s">
        <v>1327</v>
      </c>
      <c r="B134" t="s">
        <v>1328</v>
      </c>
    </row>
    <row r="135" spans="1:2">
      <c r="A135" t="s">
        <v>1329</v>
      </c>
      <c r="B135" t="s">
        <v>1330</v>
      </c>
    </row>
    <row r="136" spans="1:2">
      <c r="A136" t="s">
        <v>1331</v>
      </c>
      <c r="B136" t="s">
        <v>1332</v>
      </c>
    </row>
    <row r="137" spans="1:2">
      <c r="A137" t="s">
        <v>1333</v>
      </c>
      <c r="B137" t="s">
        <v>1334</v>
      </c>
    </row>
    <row r="138" spans="1:2">
      <c r="A138" t="s">
        <v>1335</v>
      </c>
      <c r="B138" t="s">
        <v>1336</v>
      </c>
    </row>
    <row r="139" spans="1:2">
      <c r="A139" t="s">
        <v>1337</v>
      </c>
      <c r="B139" t="s">
        <v>1338</v>
      </c>
    </row>
    <row r="140" spans="1:2">
      <c r="A140" t="s">
        <v>1339</v>
      </c>
      <c r="B140" t="s">
        <v>1340</v>
      </c>
    </row>
    <row r="141" spans="1:2">
      <c r="A141" t="s">
        <v>1341</v>
      </c>
      <c r="B141" t="s">
        <v>1342</v>
      </c>
    </row>
    <row r="142" spans="1:2">
      <c r="A142" t="s">
        <v>1343</v>
      </c>
      <c r="B142" t="s">
        <v>1344</v>
      </c>
    </row>
    <row r="143" spans="1:2">
      <c r="A143" t="s">
        <v>1345</v>
      </c>
      <c r="B143" t="s">
        <v>1346</v>
      </c>
    </row>
    <row r="144" spans="1:2">
      <c r="A144" t="s">
        <v>1347</v>
      </c>
      <c r="B144" t="s">
        <v>1348</v>
      </c>
    </row>
    <row r="145" spans="1:2">
      <c r="A145" t="s">
        <v>1349</v>
      </c>
      <c r="B145" t="s">
        <v>1350</v>
      </c>
    </row>
    <row r="146" spans="1:2">
      <c r="A146" t="s">
        <v>1351</v>
      </c>
      <c r="B146" t="s">
        <v>1352</v>
      </c>
    </row>
    <row r="147" spans="1:2">
      <c r="A147" t="s">
        <v>1353</v>
      </c>
      <c r="B147" t="s">
        <v>1354</v>
      </c>
    </row>
    <row r="148" spans="1:2">
      <c r="A148" t="s">
        <v>1355</v>
      </c>
      <c r="B148" t="s">
        <v>1356</v>
      </c>
    </row>
    <row r="149" spans="1:2">
      <c r="A149" t="s">
        <v>1357</v>
      </c>
      <c r="B149" t="s">
        <v>1358</v>
      </c>
    </row>
    <row r="150" spans="1:2">
      <c r="A150" t="s">
        <v>1359</v>
      </c>
      <c r="B150" t="s">
        <v>1360</v>
      </c>
    </row>
    <row r="151" spans="1:2">
      <c r="A151" t="s">
        <v>1361</v>
      </c>
      <c r="B151" t="s">
        <v>1362</v>
      </c>
    </row>
    <row r="152" spans="1:2">
      <c r="A152" t="s">
        <v>1363</v>
      </c>
      <c r="B152" t="s">
        <v>1364</v>
      </c>
    </row>
    <row r="153" spans="1:2">
      <c r="A153" t="s">
        <v>1365</v>
      </c>
      <c r="B153" t="s">
        <v>1366</v>
      </c>
    </row>
    <row r="154" spans="1:2">
      <c r="A154" t="s">
        <v>1367</v>
      </c>
      <c r="B154" t="s">
        <v>1368</v>
      </c>
    </row>
    <row r="155" spans="1:2">
      <c r="A155" t="s">
        <v>1369</v>
      </c>
      <c r="B155" t="s">
        <v>1370</v>
      </c>
    </row>
    <row r="156" spans="1:2">
      <c r="A156" t="s">
        <v>1371</v>
      </c>
      <c r="B156" t="s">
        <v>1372</v>
      </c>
    </row>
    <row r="157" spans="1:2">
      <c r="A157" t="s">
        <v>1373</v>
      </c>
      <c r="B157" t="s">
        <v>1374</v>
      </c>
    </row>
    <row r="158" spans="1:2">
      <c r="A158" t="s">
        <v>1375</v>
      </c>
      <c r="B158" t="s">
        <v>1376</v>
      </c>
    </row>
    <row r="159" spans="1:2">
      <c r="A159" t="s">
        <v>1377</v>
      </c>
      <c r="B159" t="s">
        <v>1378</v>
      </c>
    </row>
    <row r="160" spans="1:2">
      <c r="A160" t="s">
        <v>1379</v>
      </c>
      <c r="B160" t="s">
        <v>1380</v>
      </c>
    </row>
    <row r="161" spans="1:2">
      <c r="A161" t="s">
        <v>1381</v>
      </c>
      <c r="B161" t="s">
        <v>1382</v>
      </c>
    </row>
    <row r="162" spans="1:2">
      <c r="A162" t="s">
        <v>1383</v>
      </c>
      <c r="B162" t="s">
        <v>1384</v>
      </c>
    </row>
    <row r="163" spans="1:2">
      <c r="A163" t="s">
        <v>1385</v>
      </c>
      <c r="B163" t="s">
        <v>1386</v>
      </c>
    </row>
    <row r="164" spans="1:2">
      <c r="A164" t="s">
        <v>1387</v>
      </c>
      <c r="B164" t="s">
        <v>1388</v>
      </c>
    </row>
    <row r="165" spans="1:2">
      <c r="A165" t="s">
        <v>1389</v>
      </c>
      <c r="B165" t="s">
        <v>1390</v>
      </c>
    </row>
    <row r="166" spans="1:2">
      <c r="A166" t="s">
        <v>1391</v>
      </c>
      <c r="B166" t="s">
        <v>1392</v>
      </c>
    </row>
    <row r="167" spans="1:2">
      <c r="A167" t="s">
        <v>1393</v>
      </c>
      <c r="B167" t="s">
        <v>1394</v>
      </c>
    </row>
    <row r="168" spans="1:2">
      <c r="A168" t="s">
        <v>1395</v>
      </c>
      <c r="B168" t="s">
        <v>1396</v>
      </c>
    </row>
    <row r="169" spans="1:2">
      <c r="A169" t="s">
        <v>1397</v>
      </c>
      <c r="B169" t="s">
        <v>1398</v>
      </c>
    </row>
    <row r="170" spans="1:2">
      <c r="A170" t="s">
        <v>1399</v>
      </c>
      <c r="B170" t="s">
        <v>1400</v>
      </c>
    </row>
    <row r="171" spans="1:2">
      <c r="A171" t="s">
        <v>1401</v>
      </c>
      <c r="B171" t="s">
        <v>1402</v>
      </c>
    </row>
    <row r="172" spans="1:2">
      <c r="A172" t="s">
        <v>1403</v>
      </c>
      <c r="B172" t="s">
        <v>1404</v>
      </c>
    </row>
    <row r="173" spans="1:2">
      <c r="A173" t="s">
        <v>1405</v>
      </c>
      <c r="B173" t="s">
        <v>1406</v>
      </c>
    </row>
    <row r="174" spans="1:2">
      <c r="A174" t="s">
        <v>1407</v>
      </c>
      <c r="B174" t="s">
        <v>1408</v>
      </c>
    </row>
    <row r="175" spans="1:2">
      <c r="A175" t="s">
        <v>1409</v>
      </c>
      <c r="B175" t="s">
        <v>1410</v>
      </c>
    </row>
    <row r="176" spans="1:2">
      <c r="A176" t="s">
        <v>1411</v>
      </c>
      <c r="B176" t="s">
        <v>1412</v>
      </c>
    </row>
    <row r="177" spans="1:2">
      <c r="A177" t="s">
        <v>1413</v>
      </c>
      <c r="B177" t="s">
        <v>1414</v>
      </c>
    </row>
    <row r="178" spans="1:2">
      <c r="A178" t="s">
        <v>1415</v>
      </c>
      <c r="B178" t="s">
        <v>1416</v>
      </c>
    </row>
    <row r="179" spans="1:2">
      <c r="A179" t="s">
        <v>1417</v>
      </c>
      <c r="B179" t="s">
        <v>1418</v>
      </c>
    </row>
    <row r="180" spans="1:2">
      <c r="A180" t="s">
        <v>1419</v>
      </c>
      <c r="B180" t="s">
        <v>1420</v>
      </c>
    </row>
    <row r="181" spans="1:2">
      <c r="A181" t="s">
        <v>1421</v>
      </c>
      <c r="B181" t="s">
        <v>1422</v>
      </c>
    </row>
    <row r="182" spans="1:2">
      <c r="A182" t="s">
        <v>1423</v>
      </c>
      <c r="B182" t="s">
        <v>1424</v>
      </c>
    </row>
    <row r="183" spans="1:2">
      <c r="A183" t="s">
        <v>1425</v>
      </c>
      <c r="B183" t="s">
        <v>1426</v>
      </c>
    </row>
    <row r="184" spans="1:2">
      <c r="A184" t="s">
        <v>1427</v>
      </c>
      <c r="B184" t="s">
        <v>1428</v>
      </c>
    </row>
    <row r="185" spans="1:2">
      <c r="A185" t="s">
        <v>1429</v>
      </c>
      <c r="B185" t="s">
        <v>1430</v>
      </c>
    </row>
    <row r="186" spans="1:2">
      <c r="A186" t="s">
        <v>1431</v>
      </c>
      <c r="B186" t="s">
        <v>1432</v>
      </c>
    </row>
    <row r="187" spans="1:2">
      <c r="A187" t="s">
        <v>1433</v>
      </c>
      <c r="B187" t="s">
        <v>1434</v>
      </c>
    </row>
    <row r="188" spans="1:2">
      <c r="A188" t="s">
        <v>1435</v>
      </c>
      <c r="B188" t="s">
        <v>1436</v>
      </c>
    </row>
    <row r="189" spans="1:2">
      <c r="A189" t="s">
        <v>1437</v>
      </c>
      <c r="B189" t="s">
        <v>1438</v>
      </c>
    </row>
    <row r="190" spans="1:2">
      <c r="A190" t="s">
        <v>1439</v>
      </c>
      <c r="B190" t="s">
        <v>1440</v>
      </c>
    </row>
    <row r="191" spans="1:2">
      <c r="A191" t="s">
        <v>1441</v>
      </c>
      <c r="B191" t="s">
        <v>1442</v>
      </c>
    </row>
    <row r="192" spans="1:2">
      <c r="A192" t="s">
        <v>1443</v>
      </c>
      <c r="B192" t="s">
        <v>1444</v>
      </c>
    </row>
    <row r="193" spans="1:2">
      <c r="A193" t="s">
        <v>1445</v>
      </c>
      <c r="B193" t="s">
        <v>1446</v>
      </c>
    </row>
    <row r="194" spans="1:2">
      <c r="A194" t="s">
        <v>1447</v>
      </c>
      <c r="B194" t="s">
        <v>1448</v>
      </c>
    </row>
    <row r="195" spans="1:2">
      <c r="A195" t="s">
        <v>1449</v>
      </c>
      <c r="B195" t="s">
        <v>1450</v>
      </c>
    </row>
    <row r="196" spans="1:2">
      <c r="A196" t="s">
        <v>1451</v>
      </c>
      <c r="B196" t="s">
        <v>1452</v>
      </c>
    </row>
    <row r="197" spans="1:2">
      <c r="A197" t="s">
        <v>1453</v>
      </c>
      <c r="B197" t="s">
        <v>1454</v>
      </c>
    </row>
    <row r="198" spans="1:2">
      <c r="A198" t="s">
        <v>1455</v>
      </c>
      <c r="B198" t="s">
        <v>1456</v>
      </c>
    </row>
    <row r="199" spans="1:2">
      <c r="A199" t="s">
        <v>1457</v>
      </c>
      <c r="B199" t="s">
        <v>1458</v>
      </c>
    </row>
    <row r="200" spans="1:2">
      <c r="A200" t="s">
        <v>1459</v>
      </c>
      <c r="B200" t="s">
        <v>1460</v>
      </c>
    </row>
    <row r="201" spans="1:2">
      <c r="A201" t="s">
        <v>1461</v>
      </c>
      <c r="B201" t="s">
        <v>1462</v>
      </c>
    </row>
    <row r="202" spans="1:2">
      <c r="A202" t="s">
        <v>1463</v>
      </c>
      <c r="B202" t="s">
        <v>1464</v>
      </c>
    </row>
    <row r="203" spans="1:2">
      <c r="A203" t="s">
        <v>1465</v>
      </c>
      <c r="B203" t="s">
        <v>1466</v>
      </c>
    </row>
    <row r="204" spans="1:2">
      <c r="A204" t="s">
        <v>1467</v>
      </c>
      <c r="B204" t="s">
        <v>1468</v>
      </c>
    </row>
    <row r="205" spans="1:2">
      <c r="A205" t="s">
        <v>1469</v>
      </c>
      <c r="B205" t="s">
        <v>1470</v>
      </c>
    </row>
    <row r="206" spans="1:2">
      <c r="A206" t="s">
        <v>1471</v>
      </c>
      <c r="B206" t="s">
        <v>1472</v>
      </c>
    </row>
    <row r="207" spans="1:2">
      <c r="A207" t="s">
        <v>1473</v>
      </c>
      <c r="B207" t="s">
        <v>1474</v>
      </c>
    </row>
    <row r="208" spans="1:2">
      <c r="A208" t="s">
        <v>1475</v>
      </c>
      <c r="B208" t="s">
        <v>1476</v>
      </c>
    </row>
    <row r="209" spans="1:2">
      <c r="A209" t="s">
        <v>1477</v>
      </c>
      <c r="B209" t="s">
        <v>1478</v>
      </c>
    </row>
    <row r="210" spans="1:2">
      <c r="A210" t="s">
        <v>1479</v>
      </c>
      <c r="B210" t="s">
        <v>1480</v>
      </c>
    </row>
    <row r="211" spans="1:2">
      <c r="A211" t="s">
        <v>1481</v>
      </c>
      <c r="B211" t="s">
        <v>1482</v>
      </c>
    </row>
    <row r="212" spans="1:2">
      <c r="A212" t="s">
        <v>1483</v>
      </c>
      <c r="B212" t="s">
        <v>1484</v>
      </c>
    </row>
    <row r="213" spans="1:2">
      <c r="A213" t="s">
        <v>1485</v>
      </c>
      <c r="B213" t="s">
        <v>1486</v>
      </c>
    </row>
    <row r="214" spans="1:2">
      <c r="A214" t="s">
        <v>1487</v>
      </c>
      <c r="B214" t="s">
        <v>1488</v>
      </c>
    </row>
    <row r="215" spans="1:2">
      <c r="A215" t="s">
        <v>1489</v>
      </c>
      <c r="B215" t="s">
        <v>1490</v>
      </c>
    </row>
    <row r="216" spans="1:2">
      <c r="A216" t="s">
        <v>1491</v>
      </c>
      <c r="B216" t="s">
        <v>1492</v>
      </c>
    </row>
    <row r="217" spans="1:2">
      <c r="A217" t="s">
        <v>1493</v>
      </c>
      <c r="B217" t="s">
        <v>1494</v>
      </c>
    </row>
    <row r="218" spans="1:2">
      <c r="A218" t="s">
        <v>1495</v>
      </c>
      <c r="B218" t="s">
        <v>1496</v>
      </c>
    </row>
    <row r="219" spans="1:2">
      <c r="A219" t="s">
        <v>1497</v>
      </c>
      <c r="B219" t="s">
        <v>1498</v>
      </c>
    </row>
    <row r="220" spans="1:2">
      <c r="A220" t="s">
        <v>1499</v>
      </c>
      <c r="B220" t="s">
        <v>1500</v>
      </c>
    </row>
    <row r="221" spans="1:2">
      <c r="A221" t="s">
        <v>1501</v>
      </c>
      <c r="B221" t="s">
        <v>1502</v>
      </c>
    </row>
    <row r="222" spans="1:2">
      <c r="A222" t="s">
        <v>1503</v>
      </c>
      <c r="B222" t="s">
        <v>1504</v>
      </c>
    </row>
    <row r="223" spans="1:2">
      <c r="A223" t="s">
        <v>1505</v>
      </c>
      <c r="B223" t="s">
        <v>1506</v>
      </c>
    </row>
    <row r="224" spans="1:2">
      <c r="A224" t="s">
        <v>1507</v>
      </c>
      <c r="B224" t="s">
        <v>1508</v>
      </c>
    </row>
    <row r="225" spans="1:2">
      <c r="A225" t="s">
        <v>1509</v>
      </c>
      <c r="B225" t="s">
        <v>1510</v>
      </c>
    </row>
    <row r="226" spans="1:2">
      <c r="A226" t="s">
        <v>1511</v>
      </c>
      <c r="B226" t="s">
        <v>1512</v>
      </c>
    </row>
    <row r="227" spans="1:2">
      <c r="A227" t="s">
        <v>1513</v>
      </c>
      <c r="B227" t="s">
        <v>1514</v>
      </c>
    </row>
    <row r="228" spans="1:2">
      <c r="A228" t="s">
        <v>1515</v>
      </c>
      <c r="B228" t="s">
        <v>1516</v>
      </c>
    </row>
    <row r="229" spans="1:2">
      <c r="A229" t="s">
        <v>1517</v>
      </c>
      <c r="B229" t="s">
        <v>1518</v>
      </c>
    </row>
    <row r="230" spans="1:2">
      <c r="A230" t="s">
        <v>1519</v>
      </c>
      <c r="B230" t="s">
        <v>1520</v>
      </c>
    </row>
    <row r="231" spans="1:2">
      <c r="A231" t="s">
        <v>1521</v>
      </c>
      <c r="B231" t="s">
        <v>1522</v>
      </c>
    </row>
    <row r="232" spans="1:2">
      <c r="A232" t="s">
        <v>1523</v>
      </c>
      <c r="B232" t="s">
        <v>1524</v>
      </c>
    </row>
    <row r="233" spans="1:2">
      <c r="A233" t="s">
        <v>1525</v>
      </c>
      <c r="B233" t="s">
        <v>1526</v>
      </c>
    </row>
    <row r="234" spans="1:2">
      <c r="A234" t="s">
        <v>1527</v>
      </c>
      <c r="B234" t="s">
        <v>1528</v>
      </c>
    </row>
    <row r="235" spans="1:2">
      <c r="A235" t="s">
        <v>1529</v>
      </c>
      <c r="B235" t="s">
        <v>1530</v>
      </c>
    </row>
    <row r="236" spans="1:2">
      <c r="A236" t="s">
        <v>1531</v>
      </c>
      <c r="B236" t="s">
        <v>1532</v>
      </c>
    </row>
    <row r="237" spans="1:2">
      <c r="A237" t="s">
        <v>1533</v>
      </c>
      <c r="B237" t="s">
        <v>1534</v>
      </c>
    </row>
    <row r="238" spans="1:2">
      <c r="A238" t="s">
        <v>1535</v>
      </c>
      <c r="B238" t="s">
        <v>1536</v>
      </c>
    </row>
    <row r="239" spans="1:2">
      <c r="A239" t="s">
        <v>1537</v>
      </c>
      <c r="B239" t="s">
        <v>1538</v>
      </c>
    </row>
    <row r="240" spans="1:2">
      <c r="A240" t="s">
        <v>1539</v>
      </c>
      <c r="B240" t="s">
        <v>1540</v>
      </c>
    </row>
    <row r="241" spans="1:2">
      <c r="A241" t="s">
        <v>1541</v>
      </c>
      <c r="B241" t="s">
        <v>1542</v>
      </c>
    </row>
    <row r="242" spans="1:2">
      <c r="A242" t="s">
        <v>1543</v>
      </c>
      <c r="B242" t="s">
        <v>1544</v>
      </c>
    </row>
    <row r="243" spans="1:2">
      <c r="A243" t="s">
        <v>1545</v>
      </c>
      <c r="B243" t="s">
        <v>1546</v>
      </c>
    </row>
    <row r="244" spans="1:2">
      <c r="A244" t="s">
        <v>1547</v>
      </c>
      <c r="B244" t="s">
        <v>1548</v>
      </c>
    </row>
    <row r="245" spans="1:2">
      <c r="A245" t="s">
        <v>1549</v>
      </c>
      <c r="B245" t="s">
        <v>1550</v>
      </c>
    </row>
    <row r="246" spans="1:2">
      <c r="A246" t="s">
        <v>1551</v>
      </c>
      <c r="B246" t="s">
        <v>1552</v>
      </c>
    </row>
    <row r="247" spans="1:2">
      <c r="A247" t="s">
        <v>1553</v>
      </c>
      <c r="B247" t="s">
        <v>1554</v>
      </c>
    </row>
    <row r="248" spans="1:2">
      <c r="A248" t="s">
        <v>1555</v>
      </c>
      <c r="B248" t="s">
        <v>1556</v>
      </c>
    </row>
    <row r="249" spans="1:2">
      <c r="A249" t="s">
        <v>1557</v>
      </c>
      <c r="B249" t="s">
        <v>1558</v>
      </c>
    </row>
    <row r="250" spans="1:2">
      <c r="A250" t="s">
        <v>1559</v>
      </c>
      <c r="B250" t="s">
        <v>1560</v>
      </c>
    </row>
    <row r="251" spans="1:2">
      <c r="A251" t="s">
        <v>1561</v>
      </c>
      <c r="B251" t="s">
        <v>1562</v>
      </c>
    </row>
    <row r="252" spans="1:2">
      <c r="A252" t="s">
        <v>1563</v>
      </c>
    </row>
  </sheetData>
  <pageMargins left="0.7" right="0.7" top="0.75" bottom="0.75" header="0.3" footer="0.3"/>
  <pageSetup orientation="portrait" r:id="rId1"/>
  <headerFooter>
    <oddFooter>&amp;C&amp;1#&amp;"Calibri"&amp;10&amp;K000000Internal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B1:C17"/>
  <sheetViews>
    <sheetView showGridLines="0" showRowColHeaders="0" zoomScale="60" zoomScaleNormal="60" workbookViewId="0">
      <selection activeCell="B26" sqref="B26"/>
    </sheetView>
  </sheetViews>
  <sheetFormatPr defaultColWidth="9.140625" defaultRowHeight="15"/>
  <cols>
    <col min="1" max="1" width="2.5703125" style="50" customWidth="1"/>
    <col min="2" max="2" width="126.7109375" style="50" customWidth="1"/>
    <col min="3" max="3" width="36.42578125" style="50" customWidth="1"/>
    <col min="4" max="16384" width="9.140625" style="50"/>
  </cols>
  <sheetData>
    <row r="1" spans="2:3" ht="10.15" customHeight="1"/>
    <row r="2" spans="2:3" ht="38.1" customHeight="1">
      <c r="B2" s="562" t="s">
        <v>1002</v>
      </c>
      <c r="C2" s="563"/>
    </row>
    <row r="3" spans="2:3" ht="14.45" customHeight="1">
      <c r="B3" s="172"/>
      <c r="C3" s="45"/>
    </row>
    <row r="5" spans="2:3">
      <c r="C5" s="420" t="s">
        <v>739</v>
      </c>
    </row>
    <row r="6" spans="2:3">
      <c r="B6" s="83" t="s">
        <v>785</v>
      </c>
      <c r="C6" s="421">
        <v>53063703382.135803</v>
      </c>
    </row>
    <row r="7" spans="2:3">
      <c r="B7" s="377" t="s">
        <v>786</v>
      </c>
      <c r="C7" s="247">
        <v>1031911.36</v>
      </c>
    </row>
    <row r="8" spans="2:3">
      <c r="B8" s="377" t="s">
        <v>787</v>
      </c>
      <c r="C8" s="248">
        <v>53062671470.775803</v>
      </c>
    </row>
    <row r="9" spans="2:3">
      <c r="B9" s="422" t="s">
        <v>633</v>
      </c>
      <c r="C9" s="247">
        <v>55972291.450000003</v>
      </c>
    </row>
    <row r="10" spans="2:3">
      <c r="B10" s="422" t="s">
        <v>788</v>
      </c>
      <c r="C10" s="247">
        <v>6045447953.7374001</v>
      </c>
    </row>
    <row r="11" spans="2:3">
      <c r="B11" s="422" t="s">
        <v>789</v>
      </c>
      <c r="C11" s="247">
        <v>5086532.29</v>
      </c>
    </row>
    <row r="12" spans="2:3">
      <c r="B12" s="422" t="s">
        <v>396</v>
      </c>
      <c r="C12" s="247">
        <v>870275343.91869998</v>
      </c>
    </row>
    <row r="13" spans="2:3">
      <c r="B13" s="422" t="s">
        <v>790</v>
      </c>
      <c r="C13" s="247">
        <v>38602708818.5998</v>
      </c>
    </row>
    <row r="14" spans="2:3">
      <c r="B14" s="422" t="s">
        <v>637</v>
      </c>
      <c r="C14" s="247">
        <v>3674387849.7045999</v>
      </c>
    </row>
    <row r="15" spans="2:3">
      <c r="B15" s="422" t="s">
        <v>397</v>
      </c>
      <c r="C15" s="247">
        <v>1713598035.23</v>
      </c>
    </row>
    <row r="16" spans="2:3">
      <c r="B16" s="422" t="s">
        <v>631</v>
      </c>
      <c r="C16" s="247">
        <v>443878585.66939998</v>
      </c>
    </row>
    <row r="17" spans="2:3">
      <c r="B17" s="422" t="s">
        <v>791</v>
      </c>
      <c r="C17" s="247">
        <v>1651316060.1759</v>
      </c>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67B0-8CDB-4E18-B07F-5D55DECBC9F2}">
  <dimension ref="B1:C7"/>
  <sheetViews>
    <sheetView showGridLines="0" showRowColHeaders="0" zoomScale="60" zoomScaleNormal="60" workbookViewId="0">
      <selection activeCell="C28" sqref="C28"/>
    </sheetView>
  </sheetViews>
  <sheetFormatPr defaultColWidth="9.140625" defaultRowHeight="15"/>
  <cols>
    <col min="1" max="1" width="2.5703125" style="50" customWidth="1"/>
    <col min="2" max="2" width="66.42578125" style="50" customWidth="1"/>
    <col min="3" max="3" width="221.140625" style="1" customWidth="1"/>
    <col min="4" max="4" width="44" style="50" bestFit="1" customWidth="1"/>
    <col min="5" max="5" width="26.5703125" style="50" customWidth="1"/>
    <col min="6" max="6" width="44" style="50" bestFit="1" customWidth="1"/>
    <col min="7" max="7" width="16.5703125" style="50" customWidth="1"/>
    <col min="8" max="8" width="25.85546875" style="50" bestFit="1" customWidth="1"/>
    <col min="9" max="9" width="14" style="50" customWidth="1"/>
    <col min="10" max="10" width="25.85546875" style="50" bestFit="1" customWidth="1"/>
    <col min="11" max="16384" width="9.140625" style="50"/>
  </cols>
  <sheetData>
    <row r="1" spans="2:3" ht="10.15" customHeight="1">
      <c r="B1" s="10"/>
    </row>
    <row r="2" spans="2:3" ht="27.95" customHeight="1">
      <c r="B2" s="562" t="s">
        <v>1026</v>
      </c>
      <c r="C2" s="563"/>
    </row>
    <row r="3" spans="2:3" ht="14.45" customHeight="1">
      <c r="B3" s="172"/>
    </row>
    <row r="5" spans="2:3">
      <c r="C5" s="154" t="s">
        <v>1952</v>
      </c>
    </row>
    <row r="6" spans="2:3">
      <c r="B6" s="439" t="s">
        <v>792</v>
      </c>
      <c r="C6" s="437" t="s">
        <v>1900</v>
      </c>
    </row>
    <row r="7" spans="2:3" ht="53.45" customHeight="1">
      <c r="B7" s="117" t="s">
        <v>1956</v>
      </c>
      <c r="C7" s="438" t="s">
        <v>1955</v>
      </c>
    </row>
  </sheetData>
  <mergeCells count="1">
    <mergeCell ref="B2:C2"/>
  </mergeCells>
  <conditionalFormatting sqref="C6:C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B1:C22"/>
  <sheetViews>
    <sheetView showGridLines="0" zoomScale="60" zoomScaleNormal="60" workbookViewId="0">
      <selection activeCell="C13" sqref="C13:C17"/>
    </sheetView>
  </sheetViews>
  <sheetFormatPr defaultColWidth="9.140625" defaultRowHeight="15"/>
  <cols>
    <col min="1" max="1" width="2.5703125" style="50" customWidth="1"/>
    <col min="2" max="2" width="73.42578125" style="50" customWidth="1"/>
    <col min="3" max="3" width="203.42578125" style="50" customWidth="1"/>
    <col min="4" max="16384" width="9.140625" style="50"/>
  </cols>
  <sheetData>
    <row r="1" spans="2:3" ht="10.15" customHeight="1"/>
    <row r="2" spans="2:3" ht="27.95" customHeight="1">
      <c r="B2" s="562" t="s">
        <v>1024</v>
      </c>
      <c r="C2" s="563"/>
    </row>
    <row r="3" spans="2:3" ht="14.45" customHeight="1">
      <c r="B3" s="172"/>
    </row>
    <row r="4" spans="2:3" ht="14.45" customHeight="1">
      <c r="C4" s="392" t="s">
        <v>1952</v>
      </c>
    </row>
    <row r="5" spans="2:3" ht="129.94999999999999" customHeight="1">
      <c r="B5" s="440" t="s">
        <v>642</v>
      </c>
      <c r="C5" s="371" t="s">
        <v>1901</v>
      </c>
    </row>
    <row r="6" spans="2:3" ht="105">
      <c r="B6" s="440" t="s">
        <v>643</v>
      </c>
      <c r="C6" s="371" t="s">
        <v>1902</v>
      </c>
    </row>
    <row r="7" spans="2:3" ht="74.099999999999994" customHeight="1">
      <c r="B7" s="440" t="s">
        <v>644</v>
      </c>
      <c r="C7" s="371" t="s">
        <v>1903</v>
      </c>
    </row>
    <row r="8" spans="2:3" ht="56.45" customHeight="1">
      <c r="B8" s="440" t="s">
        <v>645</v>
      </c>
      <c r="C8" s="371" t="s">
        <v>1904</v>
      </c>
    </row>
    <row r="9" spans="2:3" ht="62.1" customHeight="1">
      <c r="B9" s="440" t="s">
        <v>646</v>
      </c>
      <c r="C9" s="371" t="s">
        <v>1905</v>
      </c>
    </row>
    <row r="10" spans="2:3" ht="35.1" customHeight="1">
      <c r="B10" s="440" t="s">
        <v>647</v>
      </c>
      <c r="C10" s="371" t="s">
        <v>1906</v>
      </c>
    </row>
    <row r="11" spans="2:3" ht="195">
      <c r="B11" s="440" t="s">
        <v>648</v>
      </c>
      <c r="C11" s="371" t="s">
        <v>1762</v>
      </c>
    </row>
    <row r="12" spans="2:3" ht="63">
      <c r="B12" s="440" t="s">
        <v>649</v>
      </c>
      <c r="C12" s="371" t="s">
        <v>1907</v>
      </c>
    </row>
    <row r="13" spans="2:3" ht="157.5">
      <c r="B13" s="441" t="s">
        <v>650</v>
      </c>
      <c r="C13" s="595" t="s">
        <v>1908</v>
      </c>
    </row>
    <row r="14" spans="2:3" ht="31.5">
      <c r="B14" s="441" t="s">
        <v>1957</v>
      </c>
      <c r="C14" s="596"/>
    </row>
    <row r="15" spans="2:3" ht="63">
      <c r="B15" s="441" t="s">
        <v>1958</v>
      </c>
      <c r="C15" s="596"/>
    </row>
    <row r="16" spans="2:3" ht="63">
      <c r="B16" s="441" t="s">
        <v>1959</v>
      </c>
      <c r="C16" s="596"/>
    </row>
    <row r="17" spans="2:3" ht="31.5">
      <c r="B17" s="441" t="s">
        <v>1960</v>
      </c>
      <c r="C17" s="597"/>
    </row>
    <row r="18" spans="2:3">
      <c r="B18" s="32"/>
    </row>
    <row r="19" spans="2:3">
      <c r="B19" s="41"/>
    </row>
    <row r="20" spans="2:3">
      <c r="B20" s="41"/>
    </row>
    <row r="21" spans="2:3">
      <c r="B21" s="32"/>
    </row>
    <row r="22" spans="2:3">
      <c r="B22" s="32"/>
    </row>
  </sheetData>
  <mergeCells count="2">
    <mergeCell ref="C13:C17"/>
    <mergeCell ref="B2:C2"/>
  </mergeCells>
  <pageMargins left="0.70866141732283472" right="0.70866141732283472" top="0.74803149606299213" bottom="0.74803149606299213" header="0.31496062992125984" footer="0.31496062992125984"/>
  <pageSetup paperSize="9" scale="42" orientation="landscape" r:id="rId1"/>
  <headerFooter>
    <oddHeader>&amp;CEN
Annex XIII</oddHeader>
    <oddFooter>&amp;C&amp;"Calibri"&amp;11&amp;K000000&amp;P_x000D_&amp;1#&amp;"Calibri"&amp;10&amp;K000000Internal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K41"/>
  <sheetViews>
    <sheetView showGridLines="0" showRowColHeaders="0" zoomScale="60" zoomScaleNormal="60" workbookViewId="0">
      <selection activeCell="C50" sqref="C50"/>
    </sheetView>
  </sheetViews>
  <sheetFormatPr defaultColWidth="9.140625" defaultRowHeight="15"/>
  <cols>
    <col min="1" max="1" width="2.5703125" style="50" customWidth="1"/>
    <col min="2" max="2" width="10.28515625" style="50" customWidth="1"/>
    <col min="3" max="3" width="74.7109375" style="50" customWidth="1"/>
    <col min="4" max="11" width="18.5703125" style="50" customWidth="1"/>
    <col min="12" max="16384" width="9.140625" style="50"/>
  </cols>
  <sheetData>
    <row r="1" spans="1:11" ht="10.15" customHeight="1"/>
    <row r="2" spans="1:11" ht="27.95" customHeight="1">
      <c r="B2" s="562" t="s">
        <v>998</v>
      </c>
      <c r="C2" s="563"/>
      <c r="D2" s="563"/>
      <c r="E2" s="563"/>
      <c r="F2" s="563"/>
      <c r="G2" s="563"/>
      <c r="H2" s="563"/>
      <c r="I2" s="563"/>
      <c r="J2" s="563"/>
      <c r="K2" s="563"/>
    </row>
    <row r="3" spans="1:11" ht="14.45" customHeight="1">
      <c r="A3" s="42"/>
      <c r="B3" s="172"/>
    </row>
    <row r="4" spans="1:11" ht="15.75">
      <c r="A4" s="42"/>
    </row>
    <row r="5" spans="1:11">
      <c r="B5" s="179"/>
      <c r="D5" s="561" t="s">
        <v>651</v>
      </c>
      <c r="E5" s="561"/>
      <c r="F5" s="561"/>
      <c r="G5" s="561"/>
      <c r="H5" s="601" t="s">
        <v>652</v>
      </c>
      <c r="I5" s="602"/>
      <c r="J5" s="602"/>
      <c r="K5" s="603"/>
    </row>
    <row r="6" spans="1:11">
      <c r="B6" s="24"/>
      <c r="C6" s="83" t="s">
        <v>653</v>
      </c>
      <c r="D6" s="443">
        <v>44561</v>
      </c>
      <c r="E6" s="443">
        <v>44469</v>
      </c>
      <c r="F6" s="443">
        <v>44377</v>
      </c>
      <c r="G6" s="443">
        <v>44286</v>
      </c>
      <c r="H6" s="443">
        <v>44561</v>
      </c>
      <c r="I6" s="443">
        <v>44469</v>
      </c>
      <c r="J6" s="443">
        <v>44377</v>
      </c>
      <c r="K6" s="443">
        <v>44286</v>
      </c>
    </row>
    <row r="7" spans="1:11">
      <c r="B7" s="24"/>
      <c r="C7" s="83" t="s">
        <v>654</v>
      </c>
      <c r="D7" s="223">
        <v>12</v>
      </c>
      <c r="E7" s="223">
        <v>12</v>
      </c>
      <c r="F7" s="223">
        <v>12</v>
      </c>
      <c r="G7" s="223">
        <v>12</v>
      </c>
      <c r="H7" s="223">
        <v>12</v>
      </c>
      <c r="I7" s="223">
        <v>12</v>
      </c>
      <c r="J7" s="223">
        <v>12</v>
      </c>
      <c r="K7" s="223">
        <v>12</v>
      </c>
    </row>
    <row r="8" spans="1:11">
      <c r="B8" s="444" t="s">
        <v>655</v>
      </c>
      <c r="C8" s="195"/>
      <c r="D8" s="195"/>
      <c r="E8" s="195"/>
      <c r="F8" s="195"/>
      <c r="G8" s="195"/>
      <c r="H8" s="195"/>
      <c r="I8" s="195"/>
      <c r="J8" s="195"/>
      <c r="K8" s="196"/>
    </row>
    <row r="9" spans="1:11">
      <c r="B9" s="160"/>
      <c r="C9" s="379" t="s">
        <v>656</v>
      </c>
      <c r="D9" s="598"/>
      <c r="E9" s="599"/>
      <c r="F9" s="599"/>
      <c r="G9" s="600"/>
      <c r="H9" s="223">
        <v>7117282251.1300001</v>
      </c>
      <c r="I9" s="223"/>
      <c r="J9" s="223"/>
      <c r="K9" s="223"/>
    </row>
    <row r="10" spans="1:11">
      <c r="B10" s="444" t="s">
        <v>657</v>
      </c>
      <c r="C10" s="195"/>
      <c r="D10" s="195"/>
      <c r="E10" s="195"/>
      <c r="F10" s="195"/>
      <c r="G10" s="195"/>
      <c r="H10" s="195"/>
      <c r="I10" s="195"/>
      <c r="J10" s="195"/>
      <c r="K10" s="196"/>
    </row>
    <row r="11" spans="1:11">
      <c r="B11" s="161"/>
      <c r="C11" s="379" t="s">
        <v>658</v>
      </c>
      <c r="D11" s="223">
        <v>40922691566.739998</v>
      </c>
      <c r="E11" s="223"/>
      <c r="F11" s="223"/>
      <c r="G11" s="223"/>
      <c r="H11" s="223">
        <v>2627526031.5</v>
      </c>
      <c r="I11" s="223"/>
      <c r="J11" s="223"/>
      <c r="K11" s="223"/>
    </row>
    <row r="12" spans="1:11">
      <c r="B12" s="161"/>
      <c r="C12" s="442" t="s">
        <v>659</v>
      </c>
      <c r="D12" s="223">
        <v>27383079790.580002</v>
      </c>
      <c r="E12" s="223"/>
      <c r="F12" s="223"/>
      <c r="G12" s="223"/>
      <c r="H12" s="223">
        <v>1369153989.53</v>
      </c>
      <c r="I12" s="223"/>
      <c r="J12" s="223"/>
      <c r="K12" s="223"/>
    </row>
    <row r="13" spans="1:11">
      <c r="B13" s="161"/>
      <c r="C13" s="442" t="s">
        <v>660</v>
      </c>
      <c r="D13" s="223">
        <v>11792064420.700001</v>
      </c>
      <c r="E13" s="223"/>
      <c r="F13" s="223"/>
      <c r="G13" s="223"/>
      <c r="H13" s="223">
        <v>1258372041.97</v>
      </c>
      <c r="I13" s="223"/>
      <c r="J13" s="223"/>
      <c r="K13" s="223"/>
    </row>
    <row r="14" spans="1:11">
      <c r="B14" s="102"/>
      <c r="C14" s="379" t="s">
        <v>661</v>
      </c>
      <c r="D14" s="223">
        <v>1275968498.6700001</v>
      </c>
      <c r="E14" s="223"/>
      <c r="F14" s="223"/>
      <c r="G14" s="223"/>
      <c r="H14" s="223">
        <v>717607289.98000002</v>
      </c>
      <c r="I14" s="223"/>
      <c r="J14" s="223"/>
      <c r="K14" s="223"/>
    </row>
    <row r="15" spans="1:11" ht="30">
      <c r="B15" s="102"/>
      <c r="C15" s="442" t="s">
        <v>662</v>
      </c>
      <c r="D15" s="223"/>
      <c r="E15" s="223"/>
      <c r="F15" s="223"/>
      <c r="G15" s="223"/>
      <c r="H15" s="223"/>
      <c r="I15" s="223"/>
      <c r="J15" s="223"/>
      <c r="K15" s="223"/>
    </row>
    <row r="16" spans="1:11">
      <c r="B16" s="102"/>
      <c r="C16" s="442" t="s">
        <v>663</v>
      </c>
      <c r="D16" s="223">
        <v>1274523339.6700001</v>
      </c>
      <c r="E16" s="223"/>
      <c r="F16" s="223"/>
      <c r="G16" s="223"/>
      <c r="H16" s="223">
        <v>716162130.98000002</v>
      </c>
      <c r="I16" s="223"/>
      <c r="J16" s="223"/>
      <c r="K16" s="223"/>
    </row>
    <row r="17" spans="2:11">
      <c r="B17" s="102"/>
      <c r="C17" s="442" t="s">
        <v>664</v>
      </c>
      <c r="D17" s="223">
        <v>1445159</v>
      </c>
      <c r="E17" s="223"/>
      <c r="F17" s="223"/>
      <c r="G17" s="223"/>
      <c r="H17" s="223">
        <v>1445159</v>
      </c>
      <c r="I17" s="223"/>
      <c r="J17" s="223"/>
      <c r="K17" s="223"/>
    </row>
    <row r="18" spans="2:11">
      <c r="B18" s="102"/>
      <c r="C18" s="442" t="s">
        <v>665</v>
      </c>
      <c r="D18" s="598"/>
      <c r="E18" s="599"/>
      <c r="F18" s="599"/>
      <c r="G18" s="600"/>
      <c r="H18" s="223"/>
      <c r="I18" s="223"/>
      <c r="J18" s="223"/>
      <c r="K18" s="223"/>
    </row>
    <row r="19" spans="2:11">
      <c r="B19" s="102"/>
      <c r="C19" s="379" t="s">
        <v>666</v>
      </c>
      <c r="D19" s="223">
        <v>675803524.66999996</v>
      </c>
      <c r="E19" s="223"/>
      <c r="F19" s="223"/>
      <c r="G19" s="223"/>
      <c r="H19" s="223">
        <v>333446074.85000002</v>
      </c>
      <c r="I19" s="223"/>
      <c r="J19" s="223"/>
      <c r="K19" s="223"/>
    </row>
    <row r="20" spans="2:11">
      <c r="B20" s="102"/>
      <c r="C20" s="442" t="s">
        <v>667</v>
      </c>
      <c r="D20" s="223">
        <v>313358489.58999997</v>
      </c>
      <c r="E20" s="223"/>
      <c r="F20" s="223"/>
      <c r="G20" s="223"/>
      <c r="H20" s="223">
        <v>313358489.58999997</v>
      </c>
      <c r="I20" s="223"/>
      <c r="J20" s="223"/>
      <c r="K20" s="223"/>
    </row>
    <row r="21" spans="2:11">
      <c r="B21" s="102"/>
      <c r="C21" s="442" t="s">
        <v>668</v>
      </c>
      <c r="D21" s="223"/>
      <c r="E21" s="223"/>
      <c r="F21" s="223"/>
      <c r="G21" s="223"/>
      <c r="H21" s="223"/>
      <c r="I21" s="223"/>
      <c r="J21" s="223"/>
      <c r="K21" s="223"/>
    </row>
    <row r="22" spans="2:11">
      <c r="B22" s="102"/>
      <c r="C22" s="442" t="s">
        <v>669</v>
      </c>
      <c r="D22" s="223">
        <v>362445035.07999998</v>
      </c>
      <c r="E22" s="223"/>
      <c r="F22" s="223"/>
      <c r="G22" s="223"/>
      <c r="H22" s="223">
        <v>20087585.260000002</v>
      </c>
      <c r="I22" s="223"/>
      <c r="J22" s="223"/>
      <c r="K22" s="223"/>
    </row>
    <row r="23" spans="2:11">
      <c r="B23" s="102"/>
      <c r="C23" s="379" t="s">
        <v>670</v>
      </c>
      <c r="D23" s="223">
        <v>28050111.5</v>
      </c>
      <c r="E23" s="223"/>
      <c r="F23" s="223"/>
      <c r="G23" s="223"/>
      <c r="H23" s="223"/>
      <c r="I23" s="223"/>
      <c r="J23" s="223"/>
      <c r="K23" s="223"/>
    </row>
    <row r="24" spans="2:11">
      <c r="B24" s="102"/>
      <c r="C24" s="379" t="s">
        <v>671</v>
      </c>
      <c r="D24" s="223">
        <v>2419868550.2399998</v>
      </c>
      <c r="E24" s="223"/>
      <c r="F24" s="223"/>
      <c r="G24" s="223"/>
      <c r="H24" s="223">
        <v>617714845.70000005</v>
      </c>
      <c r="I24" s="223"/>
      <c r="J24" s="223"/>
      <c r="K24" s="223"/>
    </row>
    <row r="25" spans="2:11">
      <c r="B25" s="102"/>
      <c r="C25" s="379" t="s">
        <v>672</v>
      </c>
      <c r="D25" s="598"/>
      <c r="E25" s="599"/>
      <c r="F25" s="599"/>
      <c r="G25" s="600"/>
      <c r="H25" s="223">
        <v>4296294242.0299997</v>
      </c>
      <c r="I25" s="223"/>
      <c r="J25" s="223"/>
      <c r="K25" s="223"/>
    </row>
    <row r="26" spans="2:11">
      <c r="B26" s="444" t="s">
        <v>673</v>
      </c>
      <c r="C26" s="195"/>
      <c r="D26" s="195"/>
      <c r="E26" s="195"/>
      <c r="F26" s="195"/>
      <c r="G26" s="195"/>
      <c r="H26" s="195"/>
      <c r="I26" s="195"/>
      <c r="J26" s="195"/>
      <c r="K26" s="196"/>
    </row>
    <row r="27" spans="2:11">
      <c r="B27" s="161"/>
      <c r="C27" s="379" t="s">
        <v>674</v>
      </c>
      <c r="D27" s="223"/>
      <c r="E27" s="223"/>
      <c r="F27" s="223"/>
      <c r="G27" s="223"/>
      <c r="H27" s="223"/>
      <c r="I27" s="223"/>
      <c r="J27" s="223"/>
      <c r="K27" s="223"/>
    </row>
    <row r="28" spans="2:11">
      <c r="B28" s="161"/>
      <c r="C28" s="379" t="s">
        <v>675</v>
      </c>
      <c r="D28" s="223">
        <v>486513234.37080002</v>
      </c>
      <c r="E28" s="223"/>
      <c r="F28" s="223"/>
      <c r="G28" s="223"/>
      <c r="H28" s="223">
        <v>293727624.42040002</v>
      </c>
      <c r="I28" s="223"/>
      <c r="J28" s="223"/>
      <c r="K28" s="223"/>
    </row>
    <row r="29" spans="2:11">
      <c r="B29" s="102"/>
      <c r="C29" s="379" t="s">
        <v>676</v>
      </c>
      <c r="D29" s="223">
        <v>13409833.951199999</v>
      </c>
      <c r="E29" s="223"/>
      <c r="F29" s="223"/>
      <c r="G29" s="223"/>
      <c r="H29" s="223">
        <v>13409833.951199999</v>
      </c>
      <c r="I29" s="223"/>
      <c r="J29" s="223"/>
      <c r="K29" s="223"/>
    </row>
    <row r="30" spans="2:11" ht="47.45" customHeight="1">
      <c r="B30" s="102"/>
      <c r="C30" s="379" t="s">
        <v>1961</v>
      </c>
      <c r="D30" s="598"/>
      <c r="E30" s="599"/>
      <c r="F30" s="599"/>
      <c r="G30" s="600"/>
      <c r="H30" s="223"/>
      <c r="I30" s="223"/>
      <c r="J30" s="223"/>
      <c r="K30" s="223"/>
    </row>
    <row r="31" spans="2:11">
      <c r="B31" s="102"/>
      <c r="C31" s="379" t="s">
        <v>677</v>
      </c>
      <c r="D31" s="598"/>
      <c r="E31" s="599"/>
      <c r="F31" s="599"/>
      <c r="G31" s="600"/>
      <c r="H31" s="223"/>
      <c r="I31" s="223"/>
      <c r="J31" s="223"/>
      <c r="K31" s="223"/>
    </row>
    <row r="32" spans="2:11">
      <c r="B32" s="102"/>
      <c r="C32" s="379" t="s">
        <v>678</v>
      </c>
      <c r="D32" s="223">
        <v>499923068.32200003</v>
      </c>
      <c r="E32" s="223"/>
      <c r="F32" s="223"/>
      <c r="G32" s="223"/>
      <c r="H32" s="223">
        <v>307137458.37150002</v>
      </c>
      <c r="I32" s="223"/>
      <c r="J32" s="223"/>
      <c r="K32" s="223"/>
    </row>
    <row r="33" spans="2:11">
      <c r="B33" s="102"/>
      <c r="C33" s="442" t="s">
        <v>679</v>
      </c>
      <c r="D33" s="223"/>
      <c r="E33" s="223"/>
      <c r="F33" s="223"/>
      <c r="G33" s="223"/>
      <c r="H33" s="223"/>
      <c r="I33" s="223"/>
      <c r="J33" s="223"/>
      <c r="K33" s="223"/>
    </row>
    <row r="34" spans="2:11">
      <c r="B34" s="102"/>
      <c r="C34" s="442" t="s">
        <v>680</v>
      </c>
      <c r="D34" s="223"/>
      <c r="E34" s="223"/>
      <c r="F34" s="223"/>
      <c r="G34" s="223"/>
      <c r="H34" s="223"/>
      <c r="I34" s="223"/>
      <c r="J34" s="223"/>
      <c r="K34" s="223"/>
    </row>
    <row r="35" spans="2:11">
      <c r="B35" s="102"/>
      <c r="C35" s="442" t="s">
        <v>681</v>
      </c>
      <c r="D35" s="223">
        <v>499923068.32200003</v>
      </c>
      <c r="E35" s="223"/>
      <c r="F35" s="223"/>
      <c r="G35" s="223"/>
      <c r="H35" s="223">
        <v>307137458.37150002</v>
      </c>
      <c r="I35" s="223"/>
      <c r="J35" s="223"/>
      <c r="K35" s="223"/>
    </row>
    <row r="36" spans="2:11">
      <c r="B36" s="444" t="s">
        <v>682</v>
      </c>
      <c r="C36" s="195"/>
      <c r="D36" s="195"/>
      <c r="E36" s="195"/>
      <c r="F36" s="195"/>
      <c r="G36" s="195"/>
      <c r="H36" s="195"/>
      <c r="I36" s="195"/>
      <c r="J36" s="195"/>
      <c r="K36" s="196"/>
    </row>
    <row r="37" spans="2:11">
      <c r="B37" s="161"/>
      <c r="C37" s="382" t="s">
        <v>683</v>
      </c>
      <c r="D37" s="598"/>
      <c r="E37" s="599"/>
      <c r="F37" s="599"/>
      <c r="G37" s="600"/>
      <c r="H37" s="223">
        <v>7117282251.1300001</v>
      </c>
      <c r="I37" s="223"/>
      <c r="J37" s="223"/>
      <c r="K37" s="223"/>
    </row>
    <row r="38" spans="2:11">
      <c r="B38" s="161"/>
      <c r="C38" s="382" t="s">
        <v>684</v>
      </c>
      <c r="D38" s="598"/>
      <c r="E38" s="599"/>
      <c r="F38" s="599"/>
      <c r="G38" s="600"/>
      <c r="H38" s="223">
        <v>3989156783.6585002</v>
      </c>
      <c r="I38" s="223"/>
      <c r="J38" s="223"/>
      <c r="K38" s="223"/>
    </row>
    <row r="39" spans="2:11">
      <c r="B39" s="104"/>
      <c r="C39" s="382" t="s">
        <v>685</v>
      </c>
      <c r="D39" s="598"/>
      <c r="E39" s="599"/>
      <c r="F39" s="599"/>
      <c r="G39" s="600"/>
      <c r="H39" s="249">
        <v>1.7842</v>
      </c>
      <c r="I39" s="249"/>
      <c r="J39" s="249"/>
      <c r="K39" s="249"/>
    </row>
    <row r="41" spans="2:11">
      <c r="B41" s="32"/>
    </row>
  </sheetData>
  <mergeCells count="11">
    <mergeCell ref="B2:K2"/>
    <mergeCell ref="D5:G5"/>
    <mergeCell ref="H5:K5"/>
    <mergeCell ref="D37:G37"/>
    <mergeCell ref="D38:G38"/>
    <mergeCell ref="D39:G39"/>
    <mergeCell ref="D9:G9"/>
    <mergeCell ref="D18:G18"/>
    <mergeCell ref="D25:G25"/>
    <mergeCell ref="D30:G30"/>
    <mergeCell ref="D31:G31"/>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C12"/>
  <sheetViews>
    <sheetView showGridLines="0" showRowColHeaders="0" zoomScale="60" zoomScaleNormal="60" workbookViewId="0">
      <selection activeCell="C32" sqref="C32"/>
    </sheetView>
  </sheetViews>
  <sheetFormatPr defaultColWidth="9" defaultRowHeight="15"/>
  <cols>
    <col min="1" max="1" width="2.5703125" style="50" customWidth="1"/>
    <col min="2" max="2" width="50.5703125" style="50" customWidth="1"/>
    <col min="3" max="3" width="152.85546875" style="50" customWidth="1"/>
    <col min="4" max="16384" width="9" style="50"/>
  </cols>
  <sheetData>
    <row r="1" spans="1:3" ht="10.15" customHeight="1"/>
    <row r="2" spans="1:3" ht="27.95" customHeight="1">
      <c r="B2" s="562" t="s">
        <v>1025</v>
      </c>
      <c r="C2" s="563"/>
    </row>
    <row r="3" spans="1:3" ht="14.45" customHeight="1">
      <c r="B3" s="172"/>
    </row>
    <row r="5" spans="1:3">
      <c r="C5" s="445" t="s">
        <v>1962</v>
      </c>
    </row>
    <row r="6" spans="1:3" ht="60">
      <c r="A6" s="53"/>
      <c r="B6" s="110" t="s">
        <v>686</v>
      </c>
      <c r="C6" s="358" t="s">
        <v>1910</v>
      </c>
    </row>
    <row r="7" spans="1:3" ht="30">
      <c r="A7" s="53"/>
      <c r="B7" s="110" t="s">
        <v>687</v>
      </c>
      <c r="C7" s="358" t="s">
        <v>1911</v>
      </c>
    </row>
    <row r="8" spans="1:3" ht="30">
      <c r="A8" s="53"/>
      <c r="B8" s="110" t="s">
        <v>688</v>
      </c>
      <c r="C8" s="358" t="s">
        <v>1763</v>
      </c>
    </row>
    <row r="9" spans="1:3" ht="30">
      <c r="A9" s="53"/>
      <c r="B9" s="110" t="s">
        <v>689</v>
      </c>
      <c r="C9" s="358" t="s">
        <v>1764</v>
      </c>
    </row>
    <row r="10" spans="1:3" ht="45">
      <c r="A10" s="53"/>
      <c r="B10" s="110" t="s">
        <v>690</v>
      </c>
      <c r="C10" s="358" t="s">
        <v>1765</v>
      </c>
    </row>
    <row r="11" spans="1:3">
      <c r="A11" s="53"/>
      <c r="B11" s="110" t="s">
        <v>691</v>
      </c>
      <c r="C11" s="358" t="s">
        <v>1912</v>
      </c>
    </row>
    <row r="12" spans="1:3" ht="63" customHeight="1">
      <c r="A12" s="53"/>
      <c r="B12" s="110" t="s">
        <v>692</v>
      </c>
      <c r="C12" s="358" t="s">
        <v>1909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B1:H43"/>
  <sheetViews>
    <sheetView showGridLines="0" showRowColHeaders="0" zoomScale="70" zoomScaleNormal="70" workbookViewId="0">
      <selection activeCell="C51" sqref="C51"/>
    </sheetView>
  </sheetViews>
  <sheetFormatPr defaultColWidth="9.140625" defaultRowHeight="15"/>
  <cols>
    <col min="1" max="1" width="2.5703125" style="50" customWidth="1"/>
    <col min="2" max="2" width="9.140625" style="50"/>
    <col min="3" max="3" width="104.140625" style="50" customWidth="1"/>
    <col min="4" max="8" width="18.5703125" style="50" customWidth="1"/>
    <col min="9" max="9" width="16.85546875" style="50" customWidth="1"/>
    <col min="10" max="10" width="18.5703125" style="50" customWidth="1"/>
    <col min="11" max="16384" width="9.140625" style="50"/>
  </cols>
  <sheetData>
    <row r="1" spans="2:8" ht="10.15" customHeight="1"/>
    <row r="2" spans="2:8" ht="27.95" customHeight="1">
      <c r="B2" s="562" t="s">
        <v>999</v>
      </c>
      <c r="C2" s="563"/>
      <c r="D2" s="563"/>
      <c r="E2" s="563"/>
      <c r="F2" s="563"/>
      <c r="G2" s="563"/>
      <c r="H2" s="563"/>
    </row>
    <row r="3" spans="2:8" ht="14.45" customHeight="1">
      <c r="B3" s="172"/>
    </row>
    <row r="4" spans="2:8" ht="15.75">
      <c r="B4" s="39"/>
    </row>
    <row r="5" spans="2:8" ht="15.75" customHeight="1">
      <c r="C5" s="168"/>
      <c r="D5" s="568" t="s">
        <v>693</v>
      </c>
      <c r="E5" s="568"/>
      <c r="F5" s="568"/>
      <c r="G5" s="568"/>
      <c r="H5" s="568" t="s">
        <v>694</v>
      </c>
    </row>
    <row r="6" spans="2:8" ht="15" customHeight="1">
      <c r="B6" s="39"/>
      <c r="D6" s="392" t="s">
        <v>695</v>
      </c>
      <c r="E6" s="392" t="s">
        <v>696</v>
      </c>
      <c r="F6" s="392" t="s">
        <v>697</v>
      </c>
      <c r="G6" s="392" t="s">
        <v>698</v>
      </c>
      <c r="H6" s="568"/>
    </row>
    <row r="7" spans="2:8" ht="14.45" customHeight="1">
      <c r="B7" s="192" t="s">
        <v>699</v>
      </c>
      <c r="C7" s="193"/>
      <c r="D7" s="193"/>
      <c r="E7" s="193"/>
      <c r="F7" s="193"/>
      <c r="G7" s="193"/>
      <c r="H7" s="194"/>
    </row>
    <row r="8" spans="2:8" ht="14.45" customHeight="1">
      <c r="B8" s="610"/>
      <c r="C8" s="369" t="s">
        <v>700</v>
      </c>
      <c r="D8" s="250">
        <v>2085046626.8613999</v>
      </c>
      <c r="E8" s="250">
        <v>449067.36</v>
      </c>
      <c r="F8" s="250">
        <v>750031.59</v>
      </c>
      <c r="G8" s="250">
        <v>204480661.33230001</v>
      </c>
      <c r="H8" s="250">
        <v>2289527288.1936002</v>
      </c>
    </row>
    <row r="9" spans="2:8" ht="14.45" customHeight="1">
      <c r="B9" s="611"/>
      <c r="C9" s="446" t="s">
        <v>303</v>
      </c>
      <c r="D9" s="250">
        <v>2085046626.8613999</v>
      </c>
      <c r="E9" s="250">
        <v>449067.36</v>
      </c>
      <c r="F9" s="250">
        <v>750031.59</v>
      </c>
      <c r="G9" s="250">
        <v>204480661.33230001</v>
      </c>
      <c r="H9" s="250">
        <v>2289527288.1936998</v>
      </c>
    </row>
    <row r="10" spans="2:8" ht="14.45" customHeight="1">
      <c r="B10" s="611"/>
      <c r="C10" s="446" t="s">
        <v>701</v>
      </c>
      <c r="D10" s="222"/>
      <c r="E10" s="250"/>
      <c r="F10" s="250"/>
      <c r="G10" s="250"/>
      <c r="H10" s="250"/>
    </row>
    <row r="11" spans="2:8" ht="14.45" customHeight="1">
      <c r="B11" s="611"/>
      <c r="C11" s="369" t="s">
        <v>702</v>
      </c>
      <c r="D11" s="222"/>
      <c r="E11" s="250">
        <v>39096331794.056999</v>
      </c>
      <c r="F11" s="250">
        <v>216363582.93279999</v>
      </c>
      <c r="G11" s="250">
        <v>1586172929.0495</v>
      </c>
      <c r="H11" s="250">
        <v>38347717196.828903</v>
      </c>
    </row>
    <row r="12" spans="2:8" ht="14.45" customHeight="1">
      <c r="B12" s="611"/>
      <c r="C12" s="446" t="s">
        <v>659</v>
      </c>
      <c r="D12" s="222"/>
      <c r="E12" s="250">
        <v>27516845073.8144</v>
      </c>
      <c r="F12" s="250">
        <v>85523495.957499996</v>
      </c>
      <c r="G12" s="250">
        <v>758110568.70229995</v>
      </c>
      <c r="H12" s="250">
        <v>26980360709.9856</v>
      </c>
    </row>
    <row r="13" spans="2:8" ht="14.45" customHeight="1">
      <c r="B13" s="611"/>
      <c r="C13" s="446" t="s">
        <v>660</v>
      </c>
      <c r="D13" s="222"/>
      <c r="E13" s="250">
        <v>11579486720.242599</v>
      </c>
      <c r="F13" s="250">
        <v>130840086.9753</v>
      </c>
      <c r="G13" s="250">
        <v>828062360.34720004</v>
      </c>
      <c r="H13" s="250">
        <v>11367356486.8433</v>
      </c>
    </row>
    <row r="14" spans="2:8" ht="14.45" customHeight="1">
      <c r="B14" s="611"/>
      <c r="C14" s="369" t="s">
        <v>703</v>
      </c>
      <c r="D14" s="222"/>
      <c r="E14" s="250">
        <v>3437609488.9808998</v>
      </c>
      <c r="F14" s="250">
        <v>834016535.8477</v>
      </c>
      <c r="G14" s="250">
        <v>6163822949.7129002</v>
      </c>
      <c r="H14" s="250">
        <v>7041874300.6883001</v>
      </c>
    </row>
    <row r="15" spans="2:8" ht="14.45" customHeight="1">
      <c r="B15" s="611"/>
      <c r="C15" s="446" t="s">
        <v>704</v>
      </c>
      <c r="D15" s="222"/>
      <c r="E15" s="250"/>
      <c r="F15" s="250"/>
      <c r="G15" s="250"/>
      <c r="H15" s="250"/>
    </row>
    <row r="16" spans="2:8" ht="14.45" customHeight="1">
      <c r="B16" s="611"/>
      <c r="C16" s="446" t="s">
        <v>705</v>
      </c>
      <c r="D16" s="222"/>
      <c r="E16" s="250">
        <v>3437609488.9808998</v>
      </c>
      <c r="F16" s="250">
        <v>834016535.8477</v>
      </c>
      <c r="G16" s="250">
        <v>6163822949.7129002</v>
      </c>
      <c r="H16" s="250">
        <v>7041874300.6883001</v>
      </c>
    </row>
    <row r="17" spans="2:8" ht="14.45" customHeight="1">
      <c r="B17" s="611"/>
      <c r="C17" s="369" t="s">
        <v>706</v>
      </c>
      <c r="D17" s="222"/>
      <c r="E17" s="250"/>
      <c r="F17" s="250"/>
      <c r="G17" s="250"/>
      <c r="H17" s="250"/>
    </row>
    <row r="18" spans="2:8" ht="14.45" customHeight="1">
      <c r="B18" s="611"/>
      <c r="C18" s="369" t="s">
        <v>707</v>
      </c>
      <c r="D18" s="250">
        <v>3278979.93</v>
      </c>
      <c r="E18" s="250">
        <v>378996572.35820001</v>
      </c>
      <c r="F18" s="250">
        <v>9893164.6950000003</v>
      </c>
      <c r="G18" s="250">
        <v>423516740.05250001</v>
      </c>
      <c r="H18" s="250">
        <v>428463322.39999998</v>
      </c>
    </row>
    <row r="19" spans="2:8" ht="14.45" customHeight="1">
      <c r="B19" s="611"/>
      <c r="C19" s="446" t="s">
        <v>708</v>
      </c>
      <c r="D19" s="250">
        <v>3278979.93</v>
      </c>
      <c r="E19" s="607"/>
      <c r="F19" s="608"/>
      <c r="G19" s="608"/>
      <c r="H19" s="609"/>
    </row>
    <row r="20" spans="2:8" ht="14.45" customHeight="1">
      <c r="B20" s="612"/>
      <c r="C20" s="446" t="s">
        <v>709</v>
      </c>
      <c r="D20" s="222"/>
      <c r="E20" s="250">
        <v>378996572.35820001</v>
      </c>
      <c r="F20" s="250">
        <v>9893164.6950000003</v>
      </c>
      <c r="G20" s="250">
        <v>423516740.05250001</v>
      </c>
      <c r="H20" s="250">
        <v>428463322.39999998</v>
      </c>
    </row>
    <row r="21" spans="2:8" ht="14.45" customHeight="1">
      <c r="B21" s="565" t="s">
        <v>710</v>
      </c>
      <c r="C21" s="566"/>
      <c r="D21" s="566"/>
      <c r="E21" s="566"/>
      <c r="F21" s="566"/>
      <c r="G21" s="567"/>
      <c r="H21" s="401">
        <v>48107582108.110901</v>
      </c>
    </row>
    <row r="22" spans="2:8" ht="14.45" customHeight="1">
      <c r="B22" s="192" t="s">
        <v>711</v>
      </c>
      <c r="C22" s="193"/>
      <c r="D22" s="193"/>
      <c r="E22" s="193"/>
      <c r="F22" s="193"/>
      <c r="G22" s="193"/>
      <c r="H22" s="194"/>
    </row>
    <row r="23" spans="2:8" ht="14.45" customHeight="1">
      <c r="B23" s="610"/>
      <c r="C23" s="369" t="s">
        <v>656</v>
      </c>
      <c r="D23" s="607"/>
      <c r="E23" s="608"/>
      <c r="F23" s="608"/>
      <c r="G23" s="609"/>
      <c r="H23" s="250">
        <v>218415817.2827</v>
      </c>
    </row>
    <row r="24" spans="2:8" ht="14.45" customHeight="1">
      <c r="B24" s="611"/>
      <c r="C24" s="369" t="s">
        <v>1677</v>
      </c>
      <c r="D24" s="222"/>
      <c r="E24" s="250">
        <v>306540810.53789997</v>
      </c>
      <c r="F24" s="250">
        <v>305684961.60189998</v>
      </c>
      <c r="G24" s="250">
        <v>8404164997.7090998</v>
      </c>
      <c r="H24" s="250">
        <v>7663932154.3716002</v>
      </c>
    </row>
    <row r="25" spans="2:8" ht="14.45" customHeight="1">
      <c r="B25" s="611"/>
      <c r="C25" s="369" t="s">
        <v>712</v>
      </c>
      <c r="D25" s="222"/>
      <c r="E25" s="250"/>
      <c r="F25" s="250"/>
      <c r="G25" s="250"/>
      <c r="H25" s="250"/>
    </row>
    <row r="26" spans="2:8" ht="14.45" customHeight="1">
      <c r="B26" s="611"/>
      <c r="C26" s="369" t="s">
        <v>713</v>
      </c>
      <c r="D26" s="222"/>
      <c r="E26" s="250">
        <v>2683307193.2870002</v>
      </c>
      <c r="F26" s="250">
        <v>2422518703.8583002</v>
      </c>
      <c r="G26" s="250">
        <v>32171607866.552101</v>
      </c>
      <c r="H26" s="250">
        <v>24818063391.7528</v>
      </c>
    </row>
    <row r="27" spans="2:8" ht="14.45" customHeight="1">
      <c r="B27" s="611"/>
      <c r="C27" s="448" t="s">
        <v>714</v>
      </c>
      <c r="D27" s="222"/>
      <c r="E27" s="250">
        <v>751092676.02999997</v>
      </c>
      <c r="F27" s="250">
        <v>749932171.91999996</v>
      </c>
      <c r="G27" s="250"/>
      <c r="H27" s="250">
        <v>374966085.95999998</v>
      </c>
    </row>
    <row r="28" spans="2:8" ht="14.45" customHeight="1">
      <c r="B28" s="611"/>
      <c r="C28" s="446" t="s">
        <v>715</v>
      </c>
      <c r="D28" s="222"/>
      <c r="E28" s="250">
        <v>99828919.494900003</v>
      </c>
      <c r="F28" s="250">
        <v>72602.17</v>
      </c>
      <c r="G28" s="250">
        <v>79618926.035099998</v>
      </c>
      <c r="H28" s="250">
        <v>89638119.069600001</v>
      </c>
    </row>
    <row r="29" spans="2:8" ht="14.45" customHeight="1">
      <c r="B29" s="611"/>
      <c r="C29" s="446" t="s">
        <v>716</v>
      </c>
      <c r="D29" s="222"/>
      <c r="E29" s="250">
        <v>916202874.97619998</v>
      </c>
      <c r="F29" s="250">
        <v>747103511.38300002</v>
      </c>
      <c r="G29" s="250">
        <v>5966526639.7573996</v>
      </c>
      <c r="H29" s="250">
        <v>5601019549.5749998</v>
      </c>
    </row>
    <row r="30" spans="2:8" ht="14.45" customHeight="1">
      <c r="B30" s="611"/>
      <c r="C30" s="449" t="s">
        <v>717</v>
      </c>
      <c r="D30" s="222"/>
      <c r="E30" s="250">
        <v>196825617.25709999</v>
      </c>
      <c r="F30" s="250">
        <v>174743191.29769999</v>
      </c>
      <c r="G30" s="250">
        <v>1510906436.9921999</v>
      </c>
      <c r="H30" s="250">
        <v>1167873588.3224001</v>
      </c>
    </row>
    <row r="31" spans="2:8" ht="14.45" customHeight="1">
      <c r="B31" s="611"/>
      <c r="C31" s="446" t="s">
        <v>718</v>
      </c>
      <c r="D31" s="222"/>
      <c r="E31" s="250">
        <v>909874535.99590003</v>
      </c>
      <c r="F31" s="250">
        <v>923408040.09529996</v>
      </c>
      <c r="G31" s="250">
        <v>26108981064.279598</v>
      </c>
      <c r="H31" s="250">
        <v>18729384029.7948</v>
      </c>
    </row>
    <row r="32" spans="2:8" ht="14.45" customHeight="1">
      <c r="B32" s="611"/>
      <c r="C32" s="449" t="s">
        <v>717</v>
      </c>
      <c r="D32" s="222"/>
      <c r="E32" s="250">
        <v>756286190.05799997</v>
      </c>
      <c r="F32" s="250">
        <v>773259410.62059999</v>
      </c>
      <c r="G32" s="250">
        <v>21899455814.442101</v>
      </c>
      <c r="H32" s="250">
        <v>14999419079.726601</v>
      </c>
    </row>
    <row r="33" spans="2:8" ht="14.45" customHeight="1">
      <c r="B33" s="611"/>
      <c r="C33" s="446" t="s">
        <v>719</v>
      </c>
      <c r="D33" s="222"/>
      <c r="E33" s="250">
        <v>6308186.79</v>
      </c>
      <c r="F33" s="250">
        <v>2002378.29</v>
      </c>
      <c r="G33" s="250">
        <v>16481236.48</v>
      </c>
      <c r="H33" s="250">
        <v>23055607.353500001</v>
      </c>
    </row>
    <row r="34" spans="2:8" ht="14.45" customHeight="1">
      <c r="B34" s="611"/>
      <c r="C34" s="369" t="s">
        <v>720</v>
      </c>
      <c r="D34" s="222"/>
      <c r="E34" s="250"/>
      <c r="F34" s="250"/>
      <c r="G34" s="250"/>
      <c r="H34" s="250"/>
    </row>
    <row r="35" spans="2:8" ht="14.45" customHeight="1">
      <c r="B35" s="611"/>
      <c r="C35" s="369" t="s">
        <v>721</v>
      </c>
      <c r="D35" s="250"/>
      <c r="E35" s="250">
        <v>1678791358.6168001</v>
      </c>
      <c r="F35" s="250">
        <v>5837764.6528000003</v>
      </c>
      <c r="G35" s="250">
        <v>964929898.69550002</v>
      </c>
      <c r="H35" s="250">
        <v>1058637278.3513</v>
      </c>
    </row>
    <row r="36" spans="2:8" ht="14.45" customHeight="1">
      <c r="B36" s="611"/>
      <c r="C36" s="446" t="s">
        <v>722</v>
      </c>
      <c r="D36" s="607"/>
      <c r="E36" s="608"/>
      <c r="F36" s="609"/>
      <c r="G36" s="250"/>
      <c r="H36" s="250"/>
    </row>
    <row r="37" spans="2:8" ht="14.45" customHeight="1">
      <c r="B37" s="611"/>
      <c r="C37" s="446" t="s">
        <v>723</v>
      </c>
      <c r="D37" s="222"/>
      <c r="E37" s="224">
        <v>3500270.5512000001</v>
      </c>
      <c r="F37" s="224"/>
      <c r="G37" s="224">
        <v>156322192.81</v>
      </c>
      <c r="H37" s="250">
        <v>135849093.85699999</v>
      </c>
    </row>
    <row r="38" spans="2:8" ht="14.45" customHeight="1">
      <c r="B38" s="611"/>
      <c r="C38" s="446" t="s">
        <v>945</v>
      </c>
      <c r="D38" s="222"/>
      <c r="E38" s="224">
        <v>11570019.552999999</v>
      </c>
      <c r="F38" s="607"/>
      <c r="G38" s="609"/>
      <c r="H38" s="250">
        <v>11570019.552999999</v>
      </c>
    </row>
    <row r="39" spans="2:8" ht="14.45" customHeight="1">
      <c r="B39" s="611"/>
      <c r="C39" s="446" t="s">
        <v>724</v>
      </c>
      <c r="D39" s="222"/>
      <c r="E39" s="224">
        <v>1187775283.9265001</v>
      </c>
      <c r="F39" s="607"/>
      <c r="G39" s="609"/>
      <c r="H39" s="250">
        <v>59388764.1963</v>
      </c>
    </row>
    <row r="40" spans="2:8" ht="14.45" customHeight="1">
      <c r="B40" s="611"/>
      <c r="C40" s="446" t="s">
        <v>725</v>
      </c>
      <c r="D40" s="222"/>
      <c r="E40" s="250">
        <v>475945784.58609998</v>
      </c>
      <c r="F40" s="250">
        <v>5837764.6528000003</v>
      </c>
      <c r="G40" s="250">
        <v>808607705.88549995</v>
      </c>
      <c r="H40" s="250">
        <v>851829400.745</v>
      </c>
    </row>
    <row r="41" spans="2:8" ht="14.45" customHeight="1">
      <c r="B41" s="612"/>
      <c r="C41" s="369" t="s">
        <v>726</v>
      </c>
      <c r="D41" s="222"/>
      <c r="E41" s="250">
        <v>1955784060.8699999</v>
      </c>
      <c r="F41" s="250">
        <v>2105775.59</v>
      </c>
      <c r="G41" s="250">
        <v>40996676.009999998</v>
      </c>
      <c r="H41" s="250">
        <v>99944325.623500004</v>
      </c>
    </row>
    <row r="42" spans="2:8" ht="14.45" customHeight="1">
      <c r="B42" s="565" t="s">
        <v>727</v>
      </c>
      <c r="C42" s="566"/>
      <c r="D42" s="566"/>
      <c r="E42" s="566"/>
      <c r="F42" s="566"/>
      <c r="G42" s="567"/>
      <c r="H42" s="401">
        <v>33858992967.382</v>
      </c>
    </row>
    <row r="43" spans="2:8" ht="14.45" customHeight="1">
      <c r="B43" s="604" t="s">
        <v>728</v>
      </c>
      <c r="C43" s="605"/>
      <c r="D43" s="605"/>
      <c r="E43" s="605"/>
      <c r="F43" s="605"/>
      <c r="G43" s="606"/>
      <c r="H43" s="447">
        <v>1.4208000000000001</v>
      </c>
    </row>
  </sheetData>
  <mergeCells count="13">
    <mergeCell ref="B2:H2"/>
    <mergeCell ref="D5:G5"/>
    <mergeCell ref="H5:H6"/>
    <mergeCell ref="B21:G21"/>
    <mergeCell ref="B42:G42"/>
    <mergeCell ref="B43:G43"/>
    <mergeCell ref="E19:H19"/>
    <mergeCell ref="D23:G23"/>
    <mergeCell ref="D36:F36"/>
    <mergeCell ref="F38:G38"/>
    <mergeCell ref="F39:G39"/>
    <mergeCell ref="B8:B20"/>
    <mergeCell ref="B23:B41"/>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pageSetUpPr fitToPage="1"/>
  </sheetPr>
  <dimension ref="B1:C9"/>
  <sheetViews>
    <sheetView showGridLines="0" zoomScale="60" zoomScaleNormal="60" workbookViewId="0">
      <selection activeCell="B21" sqref="B21"/>
    </sheetView>
  </sheetViews>
  <sheetFormatPr defaultColWidth="9" defaultRowHeight="15"/>
  <cols>
    <col min="1" max="1" width="2.5703125" style="50" customWidth="1"/>
    <col min="2" max="2" width="65.85546875" style="50" customWidth="1"/>
    <col min="3" max="3" width="188.85546875" style="51" customWidth="1"/>
    <col min="4" max="16384" width="9" style="50"/>
  </cols>
  <sheetData>
    <row r="1" spans="2:3" ht="10.15" customHeight="1"/>
    <row r="2" spans="2:3" ht="27.95" customHeight="1">
      <c r="B2" s="562" t="s">
        <v>1021</v>
      </c>
      <c r="C2" s="563"/>
    </row>
    <row r="3" spans="2:3" ht="14.45" customHeight="1">
      <c r="B3" s="172"/>
    </row>
    <row r="4" spans="2:3" ht="14.45" customHeight="1">
      <c r="B4" s="172"/>
    </row>
    <row r="5" spans="2:3">
      <c r="B5" s="85"/>
      <c r="C5" s="392" t="s">
        <v>1952</v>
      </c>
    </row>
    <row r="6" spans="2:3" ht="165">
      <c r="B6" s="117" t="s">
        <v>535</v>
      </c>
      <c r="C6" s="56" t="s">
        <v>1766</v>
      </c>
    </row>
    <row r="7" spans="2:3" ht="90">
      <c r="B7" s="117" t="s">
        <v>536</v>
      </c>
      <c r="C7" s="56" t="s">
        <v>1913</v>
      </c>
    </row>
    <row r="8" spans="2:3" ht="60">
      <c r="B8" s="117" t="s">
        <v>537</v>
      </c>
      <c r="C8" s="56" t="s">
        <v>1914</v>
      </c>
    </row>
    <row r="9" spans="2:3" ht="120">
      <c r="B9" s="117" t="s">
        <v>538</v>
      </c>
      <c r="C9" s="56" t="s">
        <v>1915</v>
      </c>
    </row>
  </sheetData>
  <mergeCells count="1">
    <mergeCell ref="B2:C2"/>
  </mergeCells>
  <pageMargins left="0.70866141732283472" right="0.70866141732283472" top="0.74803149606299213" bottom="0.74803149606299213" header="0.31496062992125984" footer="0.31496062992125984"/>
  <pageSetup paperSize="9" scale="68" orientation="landscape" r:id="rId1"/>
  <headerFooter>
    <oddHeader>&amp;CEN
Annex XV</oddHeader>
    <oddFooter>&amp;C&amp;"Calibri"&amp;11&amp;K000000&amp;P_x000D_&amp;1#&amp;"Calibri"&amp;10&amp;K000000Internal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pageSetUpPr fitToPage="1"/>
  </sheetPr>
  <dimension ref="B1:C9"/>
  <sheetViews>
    <sheetView showGridLines="0" showRowColHeaders="0" zoomScale="60" zoomScaleNormal="60" workbookViewId="0">
      <selection activeCell="C28" sqref="C28"/>
    </sheetView>
  </sheetViews>
  <sheetFormatPr defaultColWidth="9" defaultRowHeight="15"/>
  <cols>
    <col min="1" max="1" width="2.5703125" style="50" customWidth="1"/>
    <col min="2" max="2" width="51" style="50" bestFit="1" customWidth="1"/>
    <col min="3" max="3" width="150.5703125" style="50" customWidth="1"/>
    <col min="4" max="16384" width="9" style="50"/>
  </cols>
  <sheetData>
    <row r="1" spans="2:3" ht="10.15" customHeight="1"/>
    <row r="2" spans="2:3" ht="27.95" customHeight="1">
      <c r="B2" s="562" t="s">
        <v>1022</v>
      </c>
      <c r="C2" s="563"/>
    </row>
    <row r="3" spans="2:3" ht="14.45" customHeight="1">
      <c r="B3" s="172"/>
    </row>
    <row r="4" spans="2:3" ht="14.45" customHeight="1">
      <c r="B4" s="172"/>
    </row>
    <row r="5" spans="2:3">
      <c r="C5" s="392" t="s">
        <v>1952</v>
      </c>
    </row>
    <row r="6" spans="2:3" ht="90" customHeight="1">
      <c r="B6" s="117" t="s">
        <v>539</v>
      </c>
      <c r="C6" s="298" t="s">
        <v>1916</v>
      </c>
    </row>
    <row r="7" spans="2:3" ht="45">
      <c r="B7" s="117" t="s">
        <v>540</v>
      </c>
      <c r="C7" s="299" t="s">
        <v>1767</v>
      </c>
    </row>
    <row r="8" spans="2:3" ht="60">
      <c r="B8" s="117" t="s">
        <v>541</v>
      </c>
      <c r="C8" s="298" t="s">
        <v>1917</v>
      </c>
    </row>
    <row r="9" spans="2:3" ht="90" customHeight="1">
      <c r="B9" s="117" t="s">
        <v>542</v>
      </c>
      <c r="C9" s="299" t="s">
        <v>1768</v>
      </c>
    </row>
  </sheetData>
  <mergeCells count="1">
    <mergeCell ref="B2:C2"/>
  </mergeCells>
  <pageMargins left="0.70866141732283472" right="0.70866141732283472" top="0.74803149606299213" bottom="0.74803149606299213" header="0.31496062992125984" footer="0.31496062992125984"/>
  <pageSetup paperSize="9" scale="68" orientation="landscape" r:id="rId1"/>
  <headerFooter>
    <oddHeader>&amp;CEN
Annex XV</oddHeader>
    <oddFooter>&amp;C&amp;"Calibri"&amp;11&amp;K000000&amp;P_x000D_&amp;1#&amp;"Calibri"&amp;10&amp;K000000Internal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Q30"/>
  <sheetViews>
    <sheetView showGridLines="0" showRowColHeaders="0" zoomScale="60" zoomScaleNormal="60" workbookViewId="0">
      <selection activeCell="I47" sqref="I47:I48"/>
    </sheetView>
  </sheetViews>
  <sheetFormatPr defaultColWidth="9" defaultRowHeight="15"/>
  <cols>
    <col min="1" max="1" width="2.5703125" style="50" customWidth="1"/>
    <col min="2" max="2" width="50.85546875" style="50" customWidth="1"/>
    <col min="3" max="17" width="18.5703125" style="50" customWidth="1"/>
    <col min="18" max="16384" width="9" style="50"/>
  </cols>
  <sheetData>
    <row r="1" spans="1:17" ht="10.15" customHeight="1"/>
    <row r="2" spans="1:17" ht="27.95" customHeight="1">
      <c r="A2" s="51"/>
      <c r="B2" s="562" t="s">
        <v>991</v>
      </c>
      <c r="C2" s="563"/>
      <c r="D2" s="563"/>
      <c r="E2" s="563"/>
      <c r="F2" s="563"/>
      <c r="G2" s="563"/>
      <c r="H2" s="563"/>
      <c r="I2" s="563"/>
      <c r="J2" s="563"/>
      <c r="K2" s="563"/>
      <c r="L2" s="563"/>
      <c r="M2" s="563"/>
      <c r="N2" s="563"/>
      <c r="O2" s="563"/>
      <c r="P2" s="563"/>
      <c r="Q2" s="563"/>
    </row>
    <row r="3" spans="1:17" ht="14.45" customHeight="1">
      <c r="A3" s="51"/>
      <c r="B3" s="172"/>
    </row>
    <row r="4" spans="1:17">
      <c r="A4" s="59"/>
      <c r="B4" s="59"/>
    </row>
    <row r="5" spans="1:17">
      <c r="A5" s="59"/>
      <c r="B5" s="59"/>
      <c r="C5" s="587" t="s">
        <v>543</v>
      </c>
      <c r="D5" s="591"/>
      <c r="E5" s="591"/>
      <c r="F5" s="591"/>
      <c r="G5" s="591"/>
      <c r="H5" s="591"/>
      <c r="I5" s="613" t="s">
        <v>544</v>
      </c>
      <c r="J5" s="614"/>
      <c r="K5" s="614"/>
      <c r="L5" s="614"/>
      <c r="M5" s="614"/>
      <c r="N5" s="615"/>
      <c r="O5" s="569" t="s">
        <v>545</v>
      </c>
      <c r="P5" s="613" t="s">
        <v>546</v>
      </c>
      <c r="Q5" s="615"/>
    </row>
    <row r="6" spans="1:17">
      <c r="A6" s="59"/>
      <c r="B6" s="59"/>
      <c r="C6" s="587" t="s">
        <v>547</v>
      </c>
      <c r="D6" s="591"/>
      <c r="E6" s="588"/>
      <c r="F6" s="587" t="s">
        <v>548</v>
      </c>
      <c r="G6" s="591"/>
      <c r="H6" s="588"/>
      <c r="I6" s="587" t="s">
        <v>549</v>
      </c>
      <c r="J6" s="591"/>
      <c r="K6" s="588"/>
      <c r="L6" s="587" t="s">
        <v>550</v>
      </c>
      <c r="M6" s="591"/>
      <c r="N6" s="588"/>
      <c r="O6" s="586"/>
      <c r="P6" s="569" t="s">
        <v>551</v>
      </c>
      <c r="Q6" s="569" t="s">
        <v>552</v>
      </c>
    </row>
    <row r="7" spans="1:17">
      <c r="A7" s="59"/>
      <c r="B7" s="59"/>
      <c r="C7" s="450"/>
      <c r="D7" s="392" t="s">
        <v>553</v>
      </c>
      <c r="E7" s="392" t="s">
        <v>554</v>
      </c>
      <c r="F7" s="450"/>
      <c r="G7" s="392" t="s">
        <v>554</v>
      </c>
      <c r="H7" s="392" t="s">
        <v>555</v>
      </c>
      <c r="I7" s="450"/>
      <c r="J7" s="392" t="s">
        <v>553</v>
      </c>
      <c r="K7" s="392" t="s">
        <v>554</v>
      </c>
      <c r="L7" s="450"/>
      <c r="M7" s="392" t="s">
        <v>554</v>
      </c>
      <c r="N7" s="392" t="s">
        <v>555</v>
      </c>
      <c r="O7" s="414"/>
      <c r="P7" s="570"/>
      <c r="Q7" s="570"/>
    </row>
    <row r="8" spans="1:17" ht="30">
      <c r="B8" s="369" t="s">
        <v>556</v>
      </c>
      <c r="C8" s="232">
        <v>4890300924.8999996</v>
      </c>
      <c r="D8" s="232">
        <v>4890300924.8999996</v>
      </c>
      <c r="E8" s="232"/>
      <c r="F8" s="232"/>
      <c r="G8" s="232"/>
      <c r="H8" s="232"/>
      <c r="I8" s="232"/>
      <c r="J8" s="232"/>
      <c r="K8" s="232"/>
      <c r="L8" s="232"/>
      <c r="M8" s="232"/>
      <c r="N8" s="232"/>
      <c r="O8" s="232"/>
      <c r="P8" s="232"/>
      <c r="Q8" s="232"/>
    </row>
    <row r="9" spans="1:17">
      <c r="B9" s="369" t="s">
        <v>531</v>
      </c>
      <c r="C9" s="232">
        <v>45392022810.400002</v>
      </c>
      <c r="D9" s="232">
        <v>44262027707.199997</v>
      </c>
      <c r="E9" s="232">
        <v>1129995103.2</v>
      </c>
      <c r="F9" s="232">
        <v>485386917.97000003</v>
      </c>
      <c r="G9" s="232">
        <v>3826502</v>
      </c>
      <c r="H9" s="232">
        <v>251519594.06999999</v>
      </c>
      <c r="I9" s="232">
        <v>-70576688</v>
      </c>
      <c r="J9" s="232">
        <v>-56118042.310000002</v>
      </c>
      <c r="K9" s="232">
        <v>-14458645.689999999</v>
      </c>
      <c r="L9" s="232">
        <v>-80134548.489999995</v>
      </c>
      <c r="M9" s="232">
        <v>-177217</v>
      </c>
      <c r="N9" s="232">
        <v>-79954395.489999995</v>
      </c>
      <c r="O9" s="232"/>
      <c r="P9" s="232">
        <v>36258859955.25</v>
      </c>
      <c r="Q9" s="232">
        <v>379082833.74000001</v>
      </c>
    </row>
    <row r="10" spans="1:17">
      <c r="B10" s="378" t="s">
        <v>557</v>
      </c>
      <c r="C10" s="232"/>
      <c r="D10" s="232"/>
      <c r="E10" s="232"/>
      <c r="F10" s="232"/>
      <c r="G10" s="232"/>
      <c r="H10" s="232"/>
      <c r="I10" s="232"/>
      <c r="J10" s="232"/>
      <c r="K10" s="232"/>
      <c r="L10" s="232"/>
      <c r="M10" s="232"/>
      <c r="N10" s="232"/>
      <c r="O10" s="232"/>
      <c r="P10" s="232"/>
      <c r="Q10" s="232"/>
    </row>
    <row r="11" spans="1:17">
      <c r="B11" s="378" t="s">
        <v>558</v>
      </c>
      <c r="C11" s="232">
        <v>14417128.4</v>
      </c>
      <c r="D11" s="232">
        <v>13959559.460000001</v>
      </c>
      <c r="E11" s="232">
        <v>457568.94</v>
      </c>
      <c r="F11" s="232"/>
      <c r="G11" s="232"/>
      <c r="H11" s="232"/>
      <c r="I11" s="232">
        <v>-46209.88</v>
      </c>
      <c r="J11" s="232">
        <v>-29760.400000000001</v>
      </c>
      <c r="K11" s="232">
        <v>-16449.48</v>
      </c>
      <c r="L11" s="232"/>
      <c r="M11" s="232"/>
      <c r="N11" s="232"/>
      <c r="O11" s="232"/>
      <c r="P11" s="232"/>
      <c r="Q11" s="232"/>
    </row>
    <row r="12" spans="1:17">
      <c r="B12" s="378" t="s">
        <v>559</v>
      </c>
      <c r="C12" s="232">
        <v>448018761.81</v>
      </c>
      <c r="D12" s="232">
        <v>448018761.81</v>
      </c>
      <c r="E12" s="232"/>
      <c r="F12" s="232"/>
      <c r="G12" s="232"/>
      <c r="H12" s="232"/>
      <c r="I12" s="232">
        <v>-0.23</v>
      </c>
      <c r="J12" s="232">
        <v>-0.23</v>
      </c>
      <c r="K12" s="232"/>
      <c r="L12" s="232"/>
      <c r="M12" s="232"/>
      <c r="N12" s="232"/>
      <c r="O12" s="232"/>
      <c r="P12" s="232">
        <v>8677727.5500000007</v>
      </c>
      <c r="Q12" s="232"/>
    </row>
    <row r="13" spans="1:17">
      <c r="B13" s="378" t="s">
        <v>560</v>
      </c>
      <c r="C13" s="232">
        <v>1069232163.92</v>
      </c>
      <c r="D13" s="232">
        <v>1054074206.28</v>
      </c>
      <c r="E13" s="232">
        <v>15157957.640000001</v>
      </c>
      <c r="F13" s="232">
        <v>12631399.98</v>
      </c>
      <c r="G13" s="232">
        <v>36606</v>
      </c>
      <c r="H13" s="232">
        <v>1601498.05</v>
      </c>
      <c r="I13" s="232">
        <v>-2905466.23</v>
      </c>
      <c r="J13" s="232">
        <v>-2768729.27</v>
      </c>
      <c r="K13" s="232">
        <v>-136736.95999999999</v>
      </c>
      <c r="L13" s="232">
        <v>-346449.56</v>
      </c>
      <c r="M13" s="232">
        <v>-882</v>
      </c>
      <c r="N13" s="232">
        <v>-345566.56</v>
      </c>
      <c r="O13" s="232"/>
      <c r="P13" s="232">
        <v>700357052.28999996</v>
      </c>
      <c r="Q13" s="232">
        <v>11767542.6</v>
      </c>
    </row>
    <row r="14" spans="1:17">
      <c r="B14" s="378" t="s">
        <v>561</v>
      </c>
      <c r="C14" s="232">
        <v>4520412393.9200001</v>
      </c>
      <c r="D14" s="232">
        <v>4206196494.0999999</v>
      </c>
      <c r="E14" s="232">
        <v>314215899.81999999</v>
      </c>
      <c r="F14" s="232">
        <v>141956201.34</v>
      </c>
      <c r="G14" s="232">
        <v>1778958</v>
      </c>
      <c r="H14" s="232">
        <v>103292646.47</v>
      </c>
      <c r="I14" s="232">
        <v>-18088237.710000001</v>
      </c>
      <c r="J14" s="232">
        <v>-14106128.960000001</v>
      </c>
      <c r="K14" s="232">
        <v>-3982108.75</v>
      </c>
      <c r="L14" s="232">
        <v>-35239732.509999998</v>
      </c>
      <c r="M14" s="232">
        <v>-87512</v>
      </c>
      <c r="N14" s="232">
        <v>-35149441.509999998</v>
      </c>
      <c r="O14" s="232"/>
      <c r="P14" s="232">
        <v>2781492399.9400001</v>
      </c>
      <c r="Q14" s="232">
        <v>94566403.450000003</v>
      </c>
    </row>
    <row r="15" spans="1:17">
      <c r="B15" s="369" t="s">
        <v>562</v>
      </c>
      <c r="C15" s="232">
        <v>4377097853.4499998</v>
      </c>
      <c r="D15" s="232">
        <v>4075355720.7199998</v>
      </c>
      <c r="E15" s="232">
        <v>301742132.73000002</v>
      </c>
      <c r="F15" s="232">
        <v>136617830.16</v>
      </c>
      <c r="G15" s="232">
        <v>1778958</v>
      </c>
      <c r="H15" s="232">
        <v>97954275.290000007</v>
      </c>
      <c r="I15" s="232">
        <v>-17735288.809999999</v>
      </c>
      <c r="J15" s="232">
        <v>-13918145.67</v>
      </c>
      <c r="K15" s="232">
        <v>-3817143.14</v>
      </c>
      <c r="L15" s="232">
        <v>-34548739.229999997</v>
      </c>
      <c r="M15" s="232">
        <v>-87512</v>
      </c>
      <c r="N15" s="232">
        <v>-34458448.229999997</v>
      </c>
      <c r="O15" s="232"/>
      <c r="P15" s="232">
        <v>2757631159.7800002</v>
      </c>
      <c r="Q15" s="232">
        <v>93786077.549999997</v>
      </c>
    </row>
    <row r="16" spans="1:17">
      <c r="B16" s="378" t="s">
        <v>563</v>
      </c>
      <c r="C16" s="232">
        <v>39339942362.349998</v>
      </c>
      <c r="D16" s="232">
        <v>38539778685.550003</v>
      </c>
      <c r="E16" s="232">
        <v>800163676.79999995</v>
      </c>
      <c r="F16" s="232">
        <v>330799316.64999998</v>
      </c>
      <c r="G16" s="232">
        <v>2010938</v>
      </c>
      <c r="H16" s="232">
        <v>146625449.55000001</v>
      </c>
      <c r="I16" s="232">
        <v>-49536773.950000003</v>
      </c>
      <c r="J16" s="232">
        <v>-39213423.450000003</v>
      </c>
      <c r="K16" s="232">
        <v>-10323350.5</v>
      </c>
      <c r="L16" s="232">
        <v>-44548366.420000002</v>
      </c>
      <c r="M16" s="232">
        <v>-88823</v>
      </c>
      <c r="N16" s="232">
        <v>-44459387.420000002</v>
      </c>
      <c r="O16" s="232"/>
      <c r="P16" s="232">
        <v>32768332775.470001</v>
      </c>
      <c r="Q16" s="232">
        <v>272748887.69</v>
      </c>
    </row>
    <row r="17" spans="2:17">
      <c r="B17" s="369" t="s">
        <v>169</v>
      </c>
      <c r="C17" s="232">
        <v>1433045826.5999999</v>
      </c>
      <c r="D17" s="232">
        <v>1426227901.1500001</v>
      </c>
      <c r="E17" s="232"/>
      <c r="F17" s="232"/>
      <c r="G17" s="232"/>
      <c r="H17" s="232"/>
      <c r="I17" s="232">
        <v>-62378.95</v>
      </c>
      <c r="J17" s="232">
        <v>-62378.95</v>
      </c>
      <c r="K17" s="232"/>
      <c r="L17" s="232"/>
      <c r="M17" s="232"/>
      <c r="N17" s="232"/>
      <c r="O17" s="232"/>
      <c r="P17" s="232"/>
      <c r="Q17" s="232"/>
    </row>
    <row r="18" spans="2:17">
      <c r="B18" s="378" t="s">
        <v>557</v>
      </c>
      <c r="C18" s="232"/>
      <c r="D18" s="232"/>
      <c r="E18" s="232"/>
      <c r="F18" s="232"/>
      <c r="G18" s="232"/>
      <c r="H18" s="232"/>
      <c r="I18" s="232"/>
      <c r="J18" s="232"/>
      <c r="K18" s="232"/>
      <c r="L18" s="232"/>
      <c r="M18" s="232"/>
      <c r="N18" s="232"/>
      <c r="O18" s="232"/>
      <c r="P18" s="232"/>
      <c r="Q18" s="232"/>
    </row>
    <row r="19" spans="2:17">
      <c r="B19" s="378" t="s">
        <v>558</v>
      </c>
      <c r="C19" s="232">
        <v>1078468360.3800001</v>
      </c>
      <c r="D19" s="232">
        <v>1074894522.01</v>
      </c>
      <c r="E19" s="232"/>
      <c r="F19" s="232"/>
      <c r="G19" s="232"/>
      <c r="H19" s="232"/>
      <c r="I19" s="232">
        <v>-36199.15</v>
      </c>
      <c r="J19" s="232">
        <v>-36199.15</v>
      </c>
      <c r="K19" s="232"/>
      <c r="L19" s="232"/>
      <c r="M19" s="232"/>
      <c r="N19" s="232"/>
      <c r="O19" s="232"/>
      <c r="P19" s="232"/>
      <c r="Q19" s="232"/>
    </row>
    <row r="20" spans="2:17">
      <c r="B20" s="378" t="s">
        <v>559</v>
      </c>
      <c r="C20" s="232">
        <v>222901958.69999999</v>
      </c>
      <c r="D20" s="232">
        <v>222901958.69999999</v>
      </c>
      <c r="E20" s="232"/>
      <c r="F20" s="232"/>
      <c r="G20" s="232"/>
      <c r="H20" s="232"/>
      <c r="I20" s="232">
        <v>-1993.04</v>
      </c>
      <c r="J20" s="232">
        <v>-1993.04</v>
      </c>
      <c r="K20" s="232"/>
      <c r="L20" s="232"/>
      <c r="M20" s="232"/>
      <c r="N20" s="232"/>
      <c r="O20" s="232"/>
      <c r="P20" s="232"/>
      <c r="Q20" s="232"/>
    </row>
    <row r="21" spans="2:17">
      <c r="B21" s="378" t="s">
        <v>560</v>
      </c>
      <c r="C21" s="232">
        <v>49251768.43</v>
      </c>
      <c r="D21" s="232">
        <v>47670287.43</v>
      </c>
      <c r="E21" s="232"/>
      <c r="F21" s="232"/>
      <c r="G21" s="232"/>
      <c r="H21" s="232"/>
      <c r="I21" s="232">
        <v>-9823.59</v>
      </c>
      <c r="J21" s="232">
        <v>-9823.59</v>
      </c>
      <c r="K21" s="232"/>
      <c r="L21" s="232"/>
      <c r="M21" s="232"/>
      <c r="N21" s="232"/>
      <c r="O21" s="232"/>
      <c r="P21" s="232"/>
      <c r="Q21" s="232"/>
    </row>
    <row r="22" spans="2:17">
      <c r="B22" s="378" t="s">
        <v>561</v>
      </c>
      <c r="C22" s="232">
        <v>82423739.090000004</v>
      </c>
      <c r="D22" s="232">
        <v>80761133.010000005</v>
      </c>
      <c r="E22" s="232"/>
      <c r="F22" s="232"/>
      <c r="G22" s="232"/>
      <c r="H22" s="232"/>
      <c r="I22" s="232">
        <v>-14363.17</v>
      </c>
      <c r="J22" s="232">
        <v>-14363.17</v>
      </c>
      <c r="K22" s="232"/>
      <c r="L22" s="232"/>
      <c r="M22" s="232"/>
      <c r="N22" s="232"/>
      <c r="O22" s="232"/>
      <c r="P22" s="232"/>
      <c r="Q22" s="232"/>
    </row>
    <row r="23" spans="2:17">
      <c r="B23" s="369" t="s">
        <v>565</v>
      </c>
      <c r="C23" s="232">
        <v>3459449987.9099998</v>
      </c>
      <c r="D23" s="232">
        <v>3403030410.3200002</v>
      </c>
      <c r="E23" s="232">
        <v>56419577.590000004</v>
      </c>
      <c r="F23" s="232">
        <v>11271345.630000001</v>
      </c>
      <c r="G23" s="232"/>
      <c r="H23" s="232">
        <v>8318110.0700000003</v>
      </c>
      <c r="I23" s="232">
        <v>8556222.9700000007</v>
      </c>
      <c r="J23" s="232">
        <v>8089035.6600000001</v>
      </c>
      <c r="K23" s="232">
        <v>467187.31</v>
      </c>
      <c r="L23" s="232">
        <v>139681.56</v>
      </c>
      <c r="M23" s="232"/>
      <c r="N23" s="232"/>
      <c r="O23" s="222"/>
      <c r="P23" s="232"/>
      <c r="Q23" s="232">
        <v>112173.8</v>
      </c>
    </row>
    <row r="24" spans="2:17">
      <c r="B24" s="378" t="s">
        <v>557</v>
      </c>
      <c r="C24" s="232"/>
      <c r="D24" s="232"/>
      <c r="E24" s="232"/>
      <c r="F24" s="232"/>
      <c r="G24" s="232"/>
      <c r="H24" s="232"/>
      <c r="I24" s="232"/>
      <c r="J24" s="232"/>
      <c r="K24" s="232"/>
      <c r="L24" s="232"/>
      <c r="M24" s="232"/>
      <c r="N24" s="232"/>
      <c r="O24" s="222"/>
      <c r="P24" s="232"/>
      <c r="Q24" s="232"/>
    </row>
    <row r="25" spans="2:17">
      <c r="B25" s="378" t="s">
        <v>558</v>
      </c>
      <c r="C25" s="232">
        <v>5313631.79</v>
      </c>
      <c r="D25" s="232">
        <v>5313631.79</v>
      </c>
      <c r="E25" s="232"/>
      <c r="F25" s="232"/>
      <c r="G25" s="232"/>
      <c r="H25" s="232"/>
      <c r="I25" s="232">
        <v>1077.4100000000001</v>
      </c>
      <c r="J25" s="232">
        <v>1077.4100000000001</v>
      </c>
      <c r="K25" s="232"/>
      <c r="L25" s="232"/>
      <c r="M25" s="232"/>
      <c r="N25" s="232"/>
      <c r="O25" s="222"/>
      <c r="P25" s="232"/>
      <c r="Q25" s="232"/>
    </row>
    <row r="26" spans="2:17">
      <c r="B26" s="378" t="s">
        <v>559</v>
      </c>
      <c r="C26" s="232">
        <v>546034195.55999994</v>
      </c>
      <c r="D26" s="232">
        <v>546034195.55999994</v>
      </c>
      <c r="E26" s="232"/>
      <c r="F26" s="232"/>
      <c r="G26" s="232"/>
      <c r="H26" s="232"/>
      <c r="I26" s="232">
        <v>6208565.5899999999</v>
      </c>
      <c r="J26" s="232">
        <v>6208565.5899999999</v>
      </c>
      <c r="K26" s="232"/>
      <c r="L26" s="232"/>
      <c r="M26" s="232"/>
      <c r="N26" s="232"/>
      <c r="O26" s="222"/>
      <c r="P26" s="232"/>
      <c r="Q26" s="232"/>
    </row>
    <row r="27" spans="2:17">
      <c r="B27" s="378" t="s">
        <v>560</v>
      </c>
      <c r="C27" s="232">
        <v>60332476.93</v>
      </c>
      <c r="D27" s="232">
        <v>58584585.369999997</v>
      </c>
      <c r="E27" s="232">
        <v>1747891.56</v>
      </c>
      <c r="F27" s="232">
        <v>173643.4</v>
      </c>
      <c r="G27" s="232"/>
      <c r="H27" s="232"/>
      <c r="I27" s="232">
        <v>67043.41</v>
      </c>
      <c r="J27" s="232">
        <v>56668.42</v>
      </c>
      <c r="K27" s="232">
        <v>10374.99</v>
      </c>
      <c r="L27" s="232">
        <v>8776.52</v>
      </c>
      <c r="M27" s="232"/>
      <c r="N27" s="232"/>
      <c r="O27" s="222"/>
      <c r="P27" s="232"/>
      <c r="Q27" s="232"/>
    </row>
    <row r="28" spans="2:17">
      <c r="B28" s="378" t="s">
        <v>561</v>
      </c>
      <c r="C28" s="232">
        <v>534539079.44</v>
      </c>
      <c r="D28" s="232">
        <v>512765730.89999998</v>
      </c>
      <c r="E28" s="232">
        <v>21773348.539999999</v>
      </c>
      <c r="F28" s="232">
        <v>8203892.4000000004</v>
      </c>
      <c r="G28" s="232"/>
      <c r="H28" s="232">
        <v>7427973.0499999998</v>
      </c>
      <c r="I28" s="232">
        <v>1127702.24</v>
      </c>
      <c r="J28" s="232">
        <v>838449.07</v>
      </c>
      <c r="K28" s="232">
        <v>289253.17</v>
      </c>
      <c r="L28" s="232">
        <v>96401.76</v>
      </c>
      <c r="M28" s="232"/>
      <c r="N28" s="232"/>
      <c r="O28" s="222"/>
      <c r="P28" s="232"/>
      <c r="Q28" s="232">
        <v>111616.42</v>
      </c>
    </row>
    <row r="29" spans="2:17">
      <c r="B29" s="378" t="s">
        <v>563</v>
      </c>
      <c r="C29" s="232">
        <v>2313230604.1900001</v>
      </c>
      <c r="D29" s="232">
        <v>2280332266.6999998</v>
      </c>
      <c r="E29" s="232">
        <v>32898337.489999998</v>
      </c>
      <c r="F29" s="232">
        <v>2893809.83</v>
      </c>
      <c r="G29" s="232"/>
      <c r="H29" s="232">
        <v>890137.02</v>
      </c>
      <c r="I29" s="232">
        <v>1151834.32</v>
      </c>
      <c r="J29" s="232">
        <v>984275.17</v>
      </c>
      <c r="K29" s="232">
        <v>167559.15</v>
      </c>
      <c r="L29" s="232">
        <v>34503.279999999999</v>
      </c>
      <c r="M29" s="232"/>
      <c r="N29" s="232"/>
      <c r="O29" s="222"/>
      <c r="P29" s="232"/>
      <c r="Q29" s="232">
        <v>557.38</v>
      </c>
    </row>
    <row r="30" spans="2:17">
      <c r="B30" s="105" t="s">
        <v>32</v>
      </c>
      <c r="C30" s="401">
        <v>55174819549.809998</v>
      </c>
      <c r="D30" s="401">
        <v>53981586943.57</v>
      </c>
      <c r="E30" s="401">
        <v>1186414680.79</v>
      </c>
      <c r="F30" s="401">
        <v>496658263.60000002</v>
      </c>
      <c r="G30" s="401">
        <v>3826502</v>
      </c>
      <c r="H30" s="401">
        <v>259837704.13999999</v>
      </c>
      <c r="I30" s="401">
        <v>-62082843.979999997</v>
      </c>
      <c r="J30" s="401">
        <v>-48091385.600000001</v>
      </c>
      <c r="K30" s="401">
        <v>-13991458.380000001</v>
      </c>
      <c r="L30" s="401">
        <v>-79994866.930000007</v>
      </c>
      <c r="M30" s="401">
        <v>-177217</v>
      </c>
      <c r="N30" s="401">
        <v>-79954395.489999995</v>
      </c>
      <c r="O30" s="401"/>
      <c r="P30" s="401">
        <v>36258859955.25</v>
      </c>
      <c r="Q30" s="401">
        <v>379195007.54000002</v>
      </c>
    </row>
  </sheetData>
  <mergeCells count="11">
    <mergeCell ref="B2:Q2"/>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39" fitToHeight="0" orientation="landscape" r:id="rId1"/>
  <headerFooter>
    <oddHeader>&amp;CEN
Annex XV</oddHeader>
    <oddFooter>&amp;C&amp;"Calibri"&amp;11&amp;K000000&amp;P_x000D_&amp;1#&amp;"Calibri"&amp;10&amp;K000000Internal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B1:I9"/>
  <sheetViews>
    <sheetView showGridLines="0" showRowColHeaders="0" zoomScale="60" zoomScaleNormal="60" workbookViewId="0">
      <selection activeCell="H39" sqref="H39"/>
    </sheetView>
  </sheetViews>
  <sheetFormatPr defaultColWidth="9" defaultRowHeight="15"/>
  <cols>
    <col min="1" max="1" width="2.5703125" style="50" customWidth="1"/>
    <col min="2" max="2" width="27" style="50" customWidth="1"/>
    <col min="3" max="8" width="18.5703125" style="50" customWidth="1"/>
    <col min="9" max="16384" width="9" style="50"/>
  </cols>
  <sheetData>
    <row r="1" spans="2:9" ht="10.15" customHeight="1"/>
    <row r="2" spans="2:9" ht="27.95" customHeight="1">
      <c r="B2" s="562" t="s">
        <v>992</v>
      </c>
      <c r="C2" s="563"/>
      <c r="D2" s="563"/>
      <c r="E2" s="563"/>
      <c r="F2" s="563"/>
      <c r="G2" s="563"/>
      <c r="H2" s="563"/>
    </row>
    <row r="3" spans="2:9" ht="14.45" customHeight="1">
      <c r="B3" s="172"/>
    </row>
    <row r="5" spans="2:9">
      <c r="C5" s="594" t="s">
        <v>566</v>
      </c>
      <c r="D5" s="594"/>
      <c r="E5" s="594"/>
      <c r="F5" s="594"/>
      <c r="G5" s="594"/>
      <c r="H5" s="594"/>
    </row>
    <row r="6" spans="2:9" ht="42" customHeight="1">
      <c r="C6" s="392" t="s">
        <v>567</v>
      </c>
      <c r="D6" s="392" t="s">
        <v>568</v>
      </c>
      <c r="E6" s="392" t="s">
        <v>569</v>
      </c>
      <c r="F6" s="392" t="s">
        <v>570</v>
      </c>
      <c r="G6" s="392" t="s">
        <v>571</v>
      </c>
      <c r="H6" s="392" t="s">
        <v>32</v>
      </c>
    </row>
    <row r="7" spans="2:9">
      <c r="B7" s="453" t="s">
        <v>531</v>
      </c>
      <c r="C7" s="232">
        <v>215901304.42666659</v>
      </c>
      <c r="D7" s="232">
        <v>2628232893.2709556</v>
      </c>
      <c r="E7" s="232">
        <v>5157632654.4931107</v>
      </c>
      <c r="F7" s="232">
        <v>40832558432.894302</v>
      </c>
      <c r="G7" s="232">
        <v>363094533.98892045</v>
      </c>
      <c r="H7" s="232">
        <v>49197419819.073959</v>
      </c>
    </row>
    <row r="8" spans="2:9">
      <c r="B8" s="453" t="s">
        <v>169</v>
      </c>
      <c r="C8" s="232">
        <v>0</v>
      </c>
      <c r="D8" s="232">
        <v>321769647.69968045</v>
      </c>
      <c r="E8" s="232">
        <v>819215088.54782534</v>
      </c>
      <c r="F8" s="232">
        <v>291998709.13653529</v>
      </c>
      <c r="G8" s="232">
        <v>0</v>
      </c>
      <c r="H8" s="232">
        <v>1432983445.3840408</v>
      </c>
    </row>
    <row r="9" spans="2:9">
      <c r="B9" s="451" t="s">
        <v>32</v>
      </c>
      <c r="C9" s="452">
        <v>215901304.42666659</v>
      </c>
      <c r="D9" s="452">
        <v>2950002540.9706359</v>
      </c>
      <c r="E9" s="452">
        <v>5976847743.0409355</v>
      </c>
      <c r="F9" s="452">
        <v>41124557142.030838</v>
      </c>
      <c r="G9" s="452">
        <v>363094533.98892045</v>
      </c>
      <c r="H9" s="452">
        <v>50630403264.458</v>
      </c>
      <c r="I9" s="372"/>
    </row>
  </sheetData>
  <mergeCells count="2">
    <mergeCell ref="C5:H5"/>
    <mergeCell ref="B2:H2"/>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E33"/>
  <sheetViews>
    <sheetView showGridLines="0" showRowColHeaders="0" tabSelected="1" zoomScale="60" zoomScaleNormal="60" workbookViewId="0">
      <selection activeCell="Q15" sqref="Q15"/>
    </sheetView>
  </sheetViews>
  <sheetFormatPr defaultColWidth="9.140625" defaultRowHeight="15"/>
  <cols>
    <col min="1" max="1" width="2.5703125" style="50" customWidth="1"/>
    <col min="2" max="2" width="76.7109375" style="50" customWidth="1"/>
    <col min="3" max="5" width="18.5703125" style="50" customWidth="1"/>
    <col min="6" max="16384" width="9.140625" style="50"/>
  </cols>
  <sheetData>
    <row r="1" spans="1:5" ht="10.15" customHeight="1">
      <c r="A1" s="1"/>
      <c r="B1" s="1"/>
      <c r="C1" s="1"/>
      <c r="D1" s="1"/>
      <c r="E1" s="1"/>
    </row>
    <row r="2" spans="1:5" ht="27.95" customHeight="1">
      <c r="A2" s="1"/>
      <c r="B2" s="562" t="s">
        <v>964</v>
      </c>
      <c r="C2" s="563"/>
      <c r="D2" s="563"/>
      <c r="E2" s="564"/>
    </row>
    <row r="3" spans="1:5" ht="14.45" customHeight="1">
      <c r="A3" s="1"/>
      <c r="B3" s="173"/>
      <c r="C3" s="162"/>
    </row>
    <row r="4" spans="1:5" ht="28.7" customHeight="1">
      <c r="A4" s="1"/>
      <c r="B4" s="47"/>
      <c r="C4" s="561" t="s">
        <v>2</v>
      </c>
      <c r="D4" s="561"/>
      <c r="E4" s="113" t="s">
        <v>3</v>
      </c>
    </row>
    <row r="5" spans="1:5" ht="14.45" customHeight="1">
      <c r="A5" s="1"/>
      <c r="B5" s="47"/>
      <c r="C5" s="391">
        <v>44561</v>
      </c>
      <c r="D5" s="391">
        <v>44196</v>
      </c>
      <c r="E5" s="391">
        <v>44561</v>
      </c>
    </row>
    <row r="6" spans="1:5" ht="14.45" customHeight="1">
      <c r="A6" s="1"/>
      <c r="B6" s="83" t="s">
        <v>7</v>
      </c>
      <c r="C6" s="393">
        <v>10164231800.639099</v>
      </c>
      <c r="D6" s="393"/>
      <c r="E6" s="393">
        <v>813138544.05120003</v>
      </c>
    </row>
    <row r="7" spans="1:5" ht="14.45" customHeight="1">
      <c r="A7" s="1"/>
      <c r="B7" s="377" t="s">
        <v>8</v>
      </c>
      <c r="C7" s="394">
        <v>2309623168.2887998</v>
      </c>
      <c r="D7" s="394"/>
      <c r="E7" s="394">
        <v>184769853.46309999</v>
      </c>
    </row>
    <row r="8" spans="1:5" ht="14.45" customHeight="1">
      <c r="A8" s="1"/>
      <c r="B8" s="377" t="s">
        <v>9</v>
      </c>
      <c r="C8" s="394"/>
      <c r="D8" s="394"/>
      <c r="E8" s="394"/>
    </row>
    <row r="9" spans="1:5" ht="14.45" customHeight="1">
      <c r="A9" s="1"/>
      <c r="B9" s="377" t="s">
        <v>10</v>
      </c>
      <c r="C9" s="394"/>
      <c r="D9" s="394"/>
      <c r="E9" s="394"/>
    </row>
    <row r="10" spans="1:5" ht="14.45" customHeight="1">
      <c r="A10" s="1"/>
      <c r="B10" s="377" t="s">
        <v>11</v>
      </c>
      <c r="C10" s="394"/>
      <c r="D10" s="394"/>
      <c r="E10" s="394"/>
    </row>
    <row r="11" spans="1:5" ht="14.45" customHeight="1">
      <c r="A11" s="1"/>
      <c r="B11" s="377" t="s">
        <v>12</v>
      </c>
      <c r="C11" s="394">
        <v>4696862794.5502996</v>
      </c>
      <c r="D11" s="394"/>
      <c r="E11" s="394">
        <v>375749023.56400001</v>
      </c>
    </row>
    <row r="12" spans="1:5" ht="14.45" customHeight="1">
      <c r="A12" s="1"/>
      <c r="B12" s="83" t="s">
        <v>13</v>
      </c>
      <c r="C12" s="393">
        <v>218928932.06529999</v>
      </c>
      <c r="D12" s="393"/>
      <c r="E12" s="393">
        <v>17514314.565200001</v>
      </c>
    </row>
    <row r="13" spans="1:5" ht="14.45" customHeight="1">
      <c r="A13" s="1"/>
      <c r="B13" s="377" t="s">
        <v>8</v>
      </c>
      <c r="C13" s="394">
        <v>66441299.303999998</v>
      </c>
      <c r="D13" s="394"/>
      <c r="E13" s="394">
        <v>5315303.9442999996</v>
      </c>
    </row>
    <row r="14" spans="1:5" ht="14.25" customHeight="1">
      <c r="A14" s="1"/>
      <c r="B14" s="377" t="s">
        <v>14</v>
      </c>
      <c r="C14" s="394"/>
      <c r="D14" s="394"/>
      <c r="E14" s="394"/>
    </row>
    <row r="15" spans="1:5" ht="14.45" customHeight="1">
      <c r="A15" s="1"/>
      <c r="B15" s="378" t="s">
        <v>15</v>
      </c>
      <c r="C15" s="394">
        <v>17513342.599199999</v>
      </c>
      <c r="D15" s="394"/>
      <c r="E15" s="394">
        <v>1401067.4079</v>
      </c>
    </row>
    <row r="16" spans="1:5" ht="14.45" customHeight="1">
      <c r="A16" s="1"/>
      <c r="B16" s="377" t="s">
        <v>16</v>
      </c>
      <c r="C16" s="394">
        <v>41551663.552500002</v>
      </c>
      <c r="D16" s="394"/>
      <c r="E16" s="394">
        <v>3324133.0841999999</v>
      </c>
    </row>
    <row r="17" spans="1:5" ht="14.45" customHeight="1">
      <c r="A17" s="1"/>
      <c r="B17" s="377" t="s">
        <v>17</v>
      </c>
      <c r="C17" s="394">
        <v>93422626.609599993</v>
      </c>
      <c r="D17" s="394"/>
      <c r="E17" s="394">
        <v>7473810.1288000001</v>
      </c>
    </row>
    <row r="18" spans="1:5" ht="14.45" customHeight="1">
      <c r="A18" s="1"/>
      <c r="B18" s="83" t="s">
        <v>19</v>
      </c>
      <c r="C18" s="393"/>
      <c r="D18" s="393"/>
      <c r="E18" s="393"/>
    </row>
    <row r="19" spans="1:5" ht="14.45" customHeight="1">
      <c r="A19" s="1"/>
      <c r="B19" s="83" t="s">
        <v>20</v>
      </c>
      <c r="C19" s="393">
        <v>77719165.879999995</v>
      </c>
      <c r="D19" s="393"/>
      <c r="E19" s="393">
        <v>6217533.2703999998</v>
      </c>
    </row>
    <row r="20" spans="1:5" ht="14.45" customHeight="1">
      <c r="A20" s="1"/>
      <c r="B20" s="377" t="s">
        <v>21</v>
      </c>
      <c r="C20" s="394">
        <v>77719165.879999995</v>
      </c>
      <c r="D20" s="394"/>
      <c r="E20" s="394">
        <v>6217533.2703999998</v>
      </c>
    </row>
    <row r="21" spans="1:5" ht="14.45" customHeight="1">
      <c r="A21" s="1"/>
      <c r="B21" s="377" t="s">
        <v>22</v>
      </c>
      <c r="C21" s="394"/>
      <c r="D21" s="394"/>
      <c r="E21" s="394"/>
    </row>
    <row r="22" spans="1:5" ht="14.45" customHeight="1">
      <c r="A22" s="1"/>
      <c r="B22" s="377" t="s">
        <v>23</v>
      </c>
      <c r="C22" s="394"/>
      <c r="D22" s="394"/>
      <c r="E22" s="394"/>
    </row>
    <row r="23" spans="1:5" ht="14.45" customHeight="1">
      <c r="A23" s="1"/>
      <c r="B23" s="377" t="s">
        <v>24</v>
      </c>
      <c r="C23" s="394"/>
      <c r="D23" s="394"/>
      <c r="E23" s="394"/>
    </row>
    <row r="24" spans="1:5" ht="14.45" customHeight="1">
      <c r="A24" s="1"/>
      <c r="B24" s="83" t="s">
        <v>25</v>
      </c>
      <c r="C24" s="393">
        <v>16013856.306299999</v>
      </c>
      <c r="D24" s="393"/>
      <c r="E24" s="393">
        <v>1281108.5045</v>
      </c>
    </row>
    <row r="25" spans="1:5" ht="14.45" customHeight="1">
      <c r="A25" s="1"/>
      <c r="B25" s="377" t="s">
        <v>8</v>
      </c>
      <c r="C25" s="394">
        <v>16013856.306299999</v>
      </c>
      <c r="D25" s="394"/>
      <c r="E25" s="394">
        <v>1281108.5045</v>
      </c>
    </row>
    <row r="26" spans="1:5" ht="14.45" customHeight="1">
      <c r="A26" s="1"/>
      <c r="B26" s="377" t="s">
        <v>26</v>
      </c>
      <c r="C26" s="394"/>
      <c r="D26" s="394"/>
      <c r="E26" s="394"/>
    </row>
    <row r="27" spans="1:5" ht="14.45" customHeight="1">
      <c r="A27" s="1"/>
      <c r="B27" s="83" t="s">
        <v>27</v>
      </c>
      <c r="C27" s="393"/>
      <c r="D27" s="393"/>
      <c r="E27" s="393"/>
    </row>
    <row r="28" spans="1:5" ht="14.45" customHeight="1">
      <c r="A28" s="1"/>
      <c r="B28" s="110" t="s">
        <v>28</v>
      </c>
      <c r="C28" s="393">
        <v>1125527922.75</v>
      </c>
      <c r="D28" s="393"/>
      <c r="E28" s="393">
        <v>90042233.819999993</v>
      </c>
    </row>
    <row r="29" spans="1:5" ht="14.45" customHeight="1">
      <c r="A29" s="1"/>
      <c r="B29" s="379" t="s">
        <v>29</v>
      </c>
      <c r="C29" s="394"/>
      <c r="D29" s="394"/>
      <c r="E29" s="394"/>
    </row>
    <row r="30" spans="1:5" ht="14.45" customHeight="1">
      <c r="A30" s="1"/>
      <c r="B30" s="379" t="s">
        <v>30</v>
      </c>
      <c r="C30" s="394">
        <v>1125527922.75</v>
      </c>
      <c r="D30" s="394"/>
      <c r="E30" s="394">
        <v>90042233.819999993</v>
      </c>
    </row>
    <row r="31" spans="1:5" ht="14.45" customHeight="1">
      <c r="A31" s="1"/>
      <c r="B31" s="379" t="s">
        <v>31</v>
      </c>
      <c r="C31" s="394"/>
      <c r="D31" s="394"/>
      <c r="E31" s="394"/>
    </row>
    <row r="32" spans="1:5" ht="14.45" customHeight="1">
      <c r="A32" s="1"/>
      <c r="B32" s="110" t="s">
        <v>951</v>
      </c>
      <c r="C32" s="393">
        <v>84206554.025000006</v>
      </c>
      <c r="D32" s="393"/>
      <c r="E32" s="393">
        <v>6736524.3219999997</v>
      </c>
    </row>
    <row r="33" spans="1:5" ht="14.45" customHeight="1">
      <c r="A33" s="1"/>
      <c r="B33" s="83" t="s">
        <v>32</v>
      </c>
      <c r="C33" s="395">
        <v>11602421677.640699</v>
      </c>
      <c r="D33" s="395"/>
      <c r="E33" s="395">
        <v>928193734.21130002</v>
      </c>
    </row>
  </sheetData>
  <mergeCells count="2">
    <mergeCell ref="C4:D4"/>
    <mergeCell ref="B2:E2"/>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pageSetUpPr fitToPage="1"/>
  </sheetPr>
  <dimension ref="A1:J17"/>
  <sheetViews>
    <sheetView showGridLines="0" showRowColHeaders="0" zoomScale="60" zoomScaleNormal="60" workbookViewId="0">
      <selection activeCell="B10" sqref="B10"/>
    </sheetView>
  </sheetViews>
  <sheetFormatPr defaultColWidth="9" defaultRowHeight="15"/>
  <cols>
    <col min="1" max="1" width="2.5703125" style="50" customWidth="1"/>
    <col min="2" max="2" width="50.42578125" style="50" customWidth="1"/>
    <col min="3" max="10" width="18.5703125" style="50" customWidth="1"/>
    <col min="11" max="16384" width="9" style="50"/>
  </cols>
  <sheetData>
    <row r="1" spans="1:10" ht="10.15" customHeight="1"/>
    <row r="2" spans="1:10" ht="27.95" customHeight="1">
      <c r="A2" s="51"/>
      <c r="B2" s="562" t="s">
        <v>993</v>
      </c>
      <c r="C2" s="563"/>
      <c r="D2" s="563"/>
      <c r="E2" s="563"/>
      <c r="F2" s="563"/>
      <c r="G2" s="563"/>
      <c r="H2" s="563"/>
      <c r="I2" s="563"/>
      <c r="J2" s="563"/>
    </row>
    <row r="3" spans="1:10" ht="14.45" customHeight="1">
      <c r="A3" s="59"/>
      <c r="B3" s="172"/>
    </row>
    <row r="4" spans="1:10" ht="52.5" customHeight="1">
      <c r="A4" s="59"/>
      <c r="B4" s="59"/>
      <c r="C4" s="613" t="s">
        <v>572</v>
      </c>
      <c r="D4" s="614"/>
      <c r="E4" s="614"/>
      <c r="F4" s="615"/>
      <c r="G4" s="601" t="s">
        <v>544</v>
      </c>
      <c r="H4" s="603"/>
      <c r="I4" s="587" t="s">
        <v>573</v>
      </c>
      <c r="J4" s="588"/>
    </row>
    <row r="5" spans="1:10" ht="39" customHeight="1">
      <c r="A5" s="59"/>
      <c r="B5" s="59"/>
      <c r="C5" s="616" t="s">
        <v>574</v>
      </c>
      <c r="D5" s="587" t="s">
        <v>575</v>
      </c>
      <c r="E5" s="591"/>
      <c r="F5" s="588"/>
      <c r="G5" s="586" t="s">
        <v>576</v>
      </c>
      <c r="H5" s="569" t="s">
        <v>577</v>
      </c>
      <c r="I5" s="454"/>
      <c r="J5" s="618" t="s">
        <v>578</v>
      </c>
    </row>
    <row r="6" spans="1:10" ht="44.25" customHeight="1">
      <c r="A6" s="59"/>
      <c r="B6" s="59"/>
      <c r="C6" s="617"/>
      <c r="D6" s="450"/>
      <c r="E6" s="455" t="s">
        <v>579</v>
      </c>
      <c r="F6" s="455" t="s">
        <v>580</v>
      </c>
      <c r="G6" s="570"/>
      <c r="H6" s="570"/>
      <c r="I6" s="450"/>
      <c r="J6" s="619"/>
    </row>
    <row r="7" spans="1:10" ht="30">
      <c r="B7" s="369" t="s">
        <v>556</v>
      </c>
      <c r="C7" s="232"/>
      <c r="D7" s="232"/>
      <c r="E7" s="232"/>
      <c r="F7" s="232"/>
      <c r="G7" s="232"/>
      <c r="H7" s="232"/>
      <c r="I7" s="232"/>
      <c r="J7" s="232"/>
    </row>
    <row r="8" spans="1:10">
      <c r="B8" s="369" t="s">
        <v>531</v>
      </c>
      <c r="C8" s="232">
        <v>634912786.15999997</v>
      </c>
      <c r="D8" s="232">
        <v>216368755.62</v>
      </c>
      <c r="E8" s="232">
        <v>144618694.74000001</v>
      </c>
      <c r="F8" s="232">
        <v>216368754.62</v>
      </c>
      <c r="G8" s="232">
        <v>-3323021.76</v>
      </c>
      <c r="H8" s="232">
        <v>-20321256.780000001</v>
      </c>
      <c r="I8" s="232">
        <v>764517835.77999997</v>
      </c>
      <c r="J8" s="232">
        <v>192114472.11000001</v>
      </c>
    </row>
    <row r="9" spans="1:10">
      <c r="B9" s="400" t="s">
        <v>557</v>
      </c>
      <c r="C9" s="232"/>
      <c r="D9" s="232"/>
      <c r="E9" s="232"/>
      <c r="F9" s="232"/>
      <c r="G9" s="232"/>
      <c r="H9" s="232"/>
      <c r="I9" s="232"/>
      <c r="J9" s="232"/>
    </row>
    <row r="10" spans="1:10">
      <c r="B10" s="400" t="s">
        <v>558</v>
      </c>
      <c r="C10" s="232"/>
      <c r="D10" s="232"/>
      <c r="E10" s="232"/>
      <c r="F10" s="232"/>
      <c r="G10" s="232"/>
      <c r="H10" s="232"/>
      <c r="I10" s="232"/>
      <c r="J10" s="232"/>
    </row>
    <row r="11" spans="1:10">
      <c r="B11" s="400" t="s">
        <v>559</v>
      </c>
      <c r="C11" s="232"/>
      <c r="D11" s="232"/>
      <c r="E11" s="232"/>
      <c r="F11" s="232"/>
      <c r="G11" s="232"/>
      <c r="H11" s="232"/>
      <c r="I11" s="232"/>
      <c r="J11" s="232"/>
    </row>
    <row r="12" spans="1:10">
      <c r="B12" s="400" t="s">
        <v>560</v>
      </c>
      <c r="C12" s="232">
        <v>14708966.85</v>
      </c>
      <c r="D12" s="232">
        <v>7511040.3700000001</v>
      </c>
      <c r="E12" s="232">
        <v>6388323.6900000004</v>
      </c>
      <c r="F12" s="232">
        <v>7511040.3700000001</v>
      </c>
      <c r="G12" s="232">
        <v>-306648.87</v>
      </c>
      <c r="H12" s="232">
        <v>-171987.06</v>
      </c>
      <c r="I12" s="232">
        <v>20699427.559999999</v>
      </c>
      <c r="J12" s="232">
        <v>7226213.2599999998</v>
      </c>
    </row>
    <row r="13" spans="1:10">
      <c r="B13" s="400" t="s">
        <v>561</v>
      </c>
      <c r="C13" s="232">
        <v>99081228.150000006</v>
      </c>
      <c r="D13" s="232">
        <v>61764746.799999997</v>
      </c>
      <c r="E13" s="232">
        <v>33951507.640000001</v>
      </c>
      <c r="F13" s="232">
        <v>61764745.799999997</v>
      </c>
      <c r="G13" s="232">
        <v>-1320804.23</v>
      </c>
      <c r="H13" s="232">
        <v>-8731336.7100000009</v>
      </c>
      <c r="I13" s="232">
        <v>131240666.19</v>
      </c>
      <c r="J13" s="232">
        <v>52002362.890000001</v>
      </c>
    </row>
    <row r="14" spans="1:10">
      <c r="B14" s="400" t="s">
        <v>563</v>
      </c>
      <c r="C14" s="232">
        <v>521122591.16000003</v>
      </c>
      <c r="D14" s="232">
        <v>147092968.44999999</v>
      </c>
      <c r="E14" s="232">
        <v>104278863.41</v>
      </c>
      <c r="F14" s="232">
        <v>147092968.44999999</v>
      </c>
      <c r="G14" s="232">
        <v>-1695568.66</v>
      </c>
      <c r="H14" s="232">
        <v>-11417933.01</v>
      </c>
      <c r="I14" s="232">
        <v>612577742.02999997</v>
      </c>
      <c r="J14" s="232">
        <v>132885895.95999999</v>
      </c>
    </row>
    <row r="15" spans="1:10">
      <c r="B15" s="369" t="s">
        <v>581</v>
      </c>
      <c r="C15" s="232"/>
      <c r="D15" s="232"/>
      <c r="E15" s="232"/>
      <c r="F15" s="232"/>
      <c r="G15" s="232"/>
      <c r="H15" s="232"/>
      <c r="I15" s="232"/>
      <c r="J15" s="232"/>
    </row>
    <row r="16" spans="1:10">
      <c r="B16" s="369" t="s">
        <v>582</v>
      </c>
      <c r="C16" s="232">
        <v>501547.09</v>
      </c>
      <c r="D16" s="232">
        <v>1243260</v>
      </c>
      <c r="E16" s="232">
        <v>8261</v>
      </c>
      <c r="F16" s="232">
        <v>1243261</v>
      </c>
      <c r="G16" s="232">
        <v>4276.0600000000004</v>
      </c>
      <c r="H16" s="232"/>
      <c r="I16" s="232">
        <v>56170</v>
      </c>
      <c r="J16" s="232"/>
    </row>
    <row r="17" spans="2:10">
      <c r="B17" s="401" t="s">
        <v>32</v>
      </c>
      <c r="C17" s="401">
        <v>635414333.25</v>
      </c>
      <c r="D17" s="401">
        <v>217612015.62</v>
      </c>
      <c r="E17" s="401">
        <v>144626955.74000001</v>
      </c>
      <c r="F17" s="401">
        <v>217612015.62</v>
      </c>
      <c r="G17" s="401">
        <v>-3318745.7</v>
      </c>
      <c r="H17" s="401">
        <v>-20321256.780000001</v>
      </c>
      <c r="I17" s="401">
        <v>764574005.77999997</v>
      </c>
      <c r="J17" s="401">
        <v>192114472.11000001</v>
      </c>
    </row>
  </sheetData>
  <mergeCells count="9">
    <mergeCell ref="B2:J2"/>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63" fitToHeight="0" orientation="landscape" r:id="rId1"/>
  <headerFooter>
    <oddHeader>&amp;CEN
Annex XV</oddHeader>
    <oddFooter>&amp;C&amp;"Calibri"&amp;11&amp;K000000&amp;P_x000D_&amp;1#&amp;"Calibri"&amp;10&amp;K000000Internal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N31"/>
  <sheetViews>
    <sheetView showGridLines="0" showRowColHeaders="0" zoomScale="60" zoomScaleNormal="60" workbookViewId="0">
      <selection activeCell="H47" sqref="H47"/>
    </sheetView>
  </sheetViews>
  <sheetFormatPr defaultColWidth="9" defaultRowHeight="15"/>
  <cols>
    <col min="1" max="1" width="2.5703125" style="50" customWidth="1"/>
    <col min="2" max="2" width="50.7109375" style="50" customWidth="1"/>
    <col min="3" max="14" width="18.5703125" style="50" customWidth="1"/>
    <col min="15" max="16384" width="9" style="50"/>
  </cols>
  <sheetData>
    <row r="1" spans="1:14" ht="10.15" customHeight="1"/>
    <row r="2" spans="1:14" ht="27.95" customHeight="1">
      <c r="A2" s="51"/>
      <c r="B2" s="562" t="s">
        <v>994</v>
      </c>
      <c r="C2" s="563"/>
      <c r="D2" s="563"/>
      <c r="E2" s="563"/>
      <c r="F2" s="563"/>
      <c r="G2" s="563"/>
      <c r="H2" s="563"/>
      <c r="I2" s="563"/>
      <c r="J2" s="563"/>
      <c r="K2" s="563"/>
      <c r="L2" s="563"/>
      <c r="M2" s="563"/>
      <c r="N2" s="563"/>
    </row>
    <row r="3" spans="1:14" ht="14.45" customHeight="1">
      <c r="A3" s="59"/>
      <c r="B3" s="172"/>
    </row>
    <row r="4" spans="1:14">
      <c r="A4" s="59"/>
      <c r="B4" s="59"/>
      <c r="C4" s="601" t="s">
        <v>543</v>
      </c>
      <c r="D4" s="602"/>
      <c r="E4" s="602"/>
      <c r="F4" s="602"/>
      <c r="G4" s="602"/>
      <c r="H4" s="602"/>
      <c r="I4" s="602"/>
      <c r="J4" s="602"/>
      <c r="K4" s="602"/>
      <c r="L4" s="602"/>
      <c r="M4" s="602"/>
      <c r="N4" s="603"/>
    </row>
    <row r="5" spans="1:14">
      <c r="A5" s="59"/>
      <c r="B5" s="59"/>
      <c r="C5" s="622" t="s">
        <v>547</v>
      </c>
      <c r="D5" s="623"/>
      <c r="E5" s="624"/>
      <c r="F5" s="625" t="s">
        <v>548</v>
      </c>
      <c r="G5" s="626"/>
      <c r="H5" s="626"/>
      <c r="I5" s="626"/>
      <c r="J5" s="626"/>
      <c r="K5" s="626"/>
      <c r="L5" s="626"/>
      <c r="M5" s="626"/>
      <c r="N5" s="627"/>
    </row>
    <row r="6" spans="1:14">
      <c r="A6" s="620"/>
      <c r="B6" s="59"/>
      <c r="C6" s="621"/>
      <c r="D6" s="569" t="s">
        <v>583</v>
      </c>
      <c r="E6" s="569" t="s">
        <v>584</v>
      </c>
      <c r="F6" s="621"/>
      <c r="G6" s="568" t="s">
        <v>585</v>
      </c>
      <c r="H6" s="568" t="s">
        <v>586</v>
      </c>
      <c r="I6" s="568" t="s">
        <v>587</v>
      </c>
      <c r="J6" s="568" t="s">
        <v>588</v>
      </c>
      <c r="K6" s="568" t="s">
        <v>589</v>
      </c>
      <c r="L6" s="568" t="s">
        <v>590</v>
      </c>
      <c r="M6" s="568" t="s">
        <v>591</v>
      </c>
      <c r="N6" s="568" t="s">
        <v>579</v>
      </c>
    </row>
    <row r="7" spans="1:14">
      <c r="A7" s="620"/>
      <c r="B7" s="59"/>
      <c r="C7" s="621"/>
      <c r="D7" s="586"/>
      <c r="E7" s="586"/>
      <c r="F7" s="621"/>
      <c r="G7" s="568"/>
      <c r="H7" s="568"/>
      <c r="I7" s="568"/>
      <c r="J7" s="568"/>
      <c r="K7" s="568"/>
      <c r="L7" s="568"/>
      <c r="M7" s="568"/>
      <c r="N7" s="568"/>
    </row>
    <row r="8" spans="1:14" ht="39" customHeight="1">
      <c r="A8" s="59"/>
      <c r="B8" s="59"/>
      <c r="C8" s="450"/>
      <c r="D8" s="570"/>
      <c r="E8" s="570"/>
      <c r="F8" s="589"/>
      <c r="G8" s="568"/>
      <c r="H8" s="568"/>
      <c r="I8" s="568"/>
      <c r="J8" s="568"/>
      <c r="K8" s="568"/>
      <c r="L8" s="568"/>
      <c r="M8" s="568"/>
      <c r="N8" s="568"/>
    </row>
    <row r="9" spans="1:14" ht="30">
      <c r="B9" s="369" t="s">
        <v>556</v>
      </c>
      <c r="C9" s="232">
        <v>4890300924.8999996</v>
      </c>
      <c r="D9" s="232">
        <v>4890300924.8999996</v>
      </c>
      <c r="E9" s="232"/>
      <c r="F9" s="232"/>
      <c r="G9" s="232"/>
      <c r="H9" s="232"/>
      <c r="I9" s="232"/>
      <c r="J9" s="232"/>
      <c r="K9" s="232"/>
      <c r="L9" s="232"/>
      <c r="M9" s="232"/>
      <c r="N9" s="232"/>
    </row>
    <row r="10" spans="1:14">
      <c r="B10" s="369" t="s">
        <v>531</v>
      </c>
      <c r="C10" s="232">
        <v>45392022810.400002</v>
      </c>
      <c r="D10" s="232">
        <v>45299794950.629997</v>
      </c>
      <c r="E10" s="232">
        <v>92227859.769999996</v>
      </c>
      <c r="F10" s="232">
        <v>485386917.97000003</v>
      </c>
      <c r="G10" s="232">
        <v>309153650.95999998</v>
      </c>
      <c r="H10" s="232">
        <v>36427326.060000002</v>
      </c>
      <c r="I10" s="232">
        <v>26488990.260000002</v>
      </c>
      <c r="J10" s="232">
        <v>27949782.050000001</v>
      </c>
      <c r="K10" s="232">
        <v>37516316.240000002</v>
      </c>
      <c r="L10" s="232">
        <v>15910743.49</v>
      </c>
      <c r="M10" s="232">
        <v>31940108.91</v>
      </c>
      <c r="N10" s="232">
        <v>368044345.82999998</v>
      </c>
    </row>
    <row r="11" spans="1:14">
      <c r="B11" s="400" t="s">
        <v>557</v>
      </c>
      <c r="C11" s="232"/>
      <c r="D11" s="232"/>
      <c r="E11" s="232"/>
      <c r="F11" s="232"/>
      <c r="G11" s="232"/>
      <c r="H11" s="232"/>
      <c r="I11" s="232"/>
      <c r="J11" s="232"/>
      <c r="K11" s="232"/>
      <c r="L11" s="232"/>
      <c r="M11" s="232"/>
      <c r="N11" s="232"/>
    </row>
    <row r="12" spans="1:14">
      <c r="B12" s="400" t="s">
        <v>558</v>
      </c>
      <c r="C12" s="232">
        <v>14417128.4</v>
      </c>
      <c r="D12" s="232">
        <v>14417128.4</v>
      </c>
      <c r="E12" s="232"/>
      <c r="F12" s="232"/>
      <c r="G12" s="232"/>
      <c r="H12" s="232"/>
      <c r="I12" s="232"/>
      <c r="J12" s="232"/>
      <c r="K12" s="232"/>
      <c r="L12" s="232"/>
      <c r="M12" s="232"/>
      <c r="N12" s="232"/>
    </row>
    <row r="13" spans="1:14">
      <c r="B13" s="400" t="s">
        <v>559</v>
      </c>
      <c r="C13" s="232">
        <v>448018761.81</v>
      </c>
      <c r="D13" s="232">
        <v>448018761.81</v>
      </c>
      <c r="E13" s="232"/>
      <c r="F13" s="232"/>
      <c r="G13" s="232"/>
      <c r="H13" s="232"/>
      <c r="I13" s="232"/>
      <c r="J13" s="232"/>
      <c r="K13" s="232"/>
      <c r="L13" s="232"/>
      <c r="M13" s="232"/>
      <c r="N13" s="232"/>
    </row>
    <row r="14" spans="1:14">
      <c r="B14" s="400" t="s">
        <v>560</v>
      </c>
      <c r="C14" s="232">
        <v>1069232163.92</v>
      </c>
      <c r="D14" s="232">
        <v>1068624928.71</v>
      </c>
      <c r="E14" s="232">
        <v>607235.21</v>
      </c>
      <c r="F14" s="232">
        <v>12631399.98</v>
      </c>
      <c r="G14" s="232">
        <v>10935832.99</v>
      </c>
      <c r="H14" s="232">
        <v>487227.75</v>
      </c>
      <c r="I14" s="232">
        <v>25939.22</v>
      </c>
      <c r="J14" s="232">
        <v>631.39</v>
      </c>
      <c r="K14" s="232">
        <v>950894.12</v>
      </c>
      <c r="L14" s="232">
        <v>961.16</v>
      </c>
      <c r="M14" s="232">
        <v>229913.35</v>
      </c>
      <c r="N14" s="232">
        <v>11320161.25</v>
      </c>
    </row>
    <row r="15" spans="1:14">
      <c r="B15" s="400" t="s">
        <v>561</v>
      </c>
      <c r="C15" s="232">
        <v>4520412393.9200001</v>
      </c>
      <c r="D15" s="232">
        <v>4500042808.29</v>
      </c>
      <c r="E15" s="232">
        <v>20369585.629999999</v>
      </c>
      <c r="F15" s="232">
        <v>141956201.34</v>
      </c>
      <c r="G15" s="232">
        <v>88135161.530000001</v>
      </c>
      <c r="H15" s="232">
        <v>7289256.4800000004</v>
      </c>
      <c r="I15" s="232">
        <v>5374799.8799999999</v>
      </c>
      <c r="J15" s="232">
        <v>10139550.439999999</v>
      </c>
      <c r="K15" s="232">
        <v>11294230.48</v>
      </c>
      <c r="L15" s="232">
        <v>6807688.9500000002</v>
      </c>
      <c r="M15" s="232">
        <v>12915513.58</v>
      </c>
      <c r="N15" s="232">
        <v>99880888.069999993</v>
      </c>
    </row>
    <row r="16" spans="1:14">
      <c r="B16" s="400" t="s">
        <v>592</v>
      </c>
      <c r="C16" s="232">
        <v>4377097853.4499998</v>
      </c>
      <c r="D16" s="232">
        <v>4356728267.8199997</v>
      </c>
      <c r="E16" s="232">
        <v>20369585.629999999</v>
      </c>
      <c r="F16" s="232">
        <v>136617830.16</v>
      </c>
      <c r="G16" s="232">
        <v>82796790.349999994</v>
      </c>
      <c r="H16" s="232">
        <v>7289256.4800000004</v>
      </c>
      <c r="I16" s="232">
        <v>5374799.8799999999</v>
      </c>
      <c r="J16" s="232">
        <v>10139550.439999999</v>
      </c>
      <c r="K16" s="232">
        <v>11294230.48</v>
      </c>
      <c r="L16" s="232">
        <v>6807688.9500000002</v>
      </c>
      <c r="M16" s="232">
        <v>12915513.58</v>
      </c>
      <c r="N16" s="232">
        <v>99880888.069999993</v>
      </c>
    </row>
    <row r="17" spans="2:14">
      <c r="B17" s="400" t="s">
        <v>563</v>
      </c>
      <c r="C17" s="232">
        <v>39339942362.349998</v>
      </c>
      <c r="D17" s="232">
        <v>39268691323.419998</v>
      </c>
      <c r="E17" s="232">
        <v>71251038.930000007</v>
      </c>
      <c r="F17" s="232">
        <v>330799316.64999998</v>
      </c>
      <c r="G17" s="232">
        <v>210082656.44</v>
      </c>
      <c r="H17" s="232">
        <v>28650841.829999998</v>
      </c>
      <c r="I17" s="232">
        <v>21088251.16</v>
      </c>
      <c r="J17" s="232">
        <v>17809600.219999999</v>
      </c>
      <c r="K17" s="232">
        <v>25271191.640000001</v>
      </c>
      <c r="L17" s="232">
        <v>9102093.3800000008</v>
      </c>
      <c r="M17" s="232">
        <v>18794681.98</v>
      </c>
      <c r="N17" s="232">
        <v>256843296.50999999</v>
      </c>
    </row>
    <row r="18" spans="2:14">
      <c r="B18" s="369" t="s">
        <v>169</v>
      </c>
      <c r="C18" s="232">
        <v>1433045826.5999999</v>
      </c>
      <c r="D18" s="232">
        <v>1433045826.5999999</v>
      </c>
      <c r="E18" s="232"/>
      <c r="F18" s="232"/>
      <c r="G18" s="232"/>
      <c r="H18" s="232"/>
      <c r="I18" s="232"/>
      <c r="J18" s="232"/>
      <c r="K18" s="232"/>
      <c r="L18" s="232"/>
      <c r="M18" s="232"/>
      <c r="N18" s="232"/>
    </row>
    <row r="19" spans="2:14">
      <c r="B19" s="400" t="s">
        <v>557</v>
      </c>
      <c r="C19" s="232"/>
      <c r="D19" s="232"/>
      <c r="E19" s="232"/>
      <c r="F19" s="232"/>
      <c r="G19" s="232"/>
      <c r="H19" s="232"/>
      <c r="I19" s="232"/>
      <c r="J19" s="232"/>
      <c r="K19" s="232"/>
      <c r="L19" s="232"/>
      <c r="M19" s="232"/>
      <c r="N19" s="232"/>
    </row>
    <row r="20" spans="2:14">
      <c r="B20" s="400" t="s">
        <v>558</v>
      </c>
      <c r="C20" s="232">
        <v>1078468360.3800001</v>
      </c>
      <c r="D20" s="232">
        <v>1078468360.3800001</v>
      </c>
      <c r="E20" s="232"/>
      <c r="F20" s="232"/>
      <c r="G20" s="232"/>
      <c r="H20" s="232"/>
      <c r="I20" s="232"/>
      <c r="J20" s="232"/>
      <c r="K20" s="232"/>
      <c r="L20" s="232"/>
      <c r="M20" s="232"/>
      <c r="N20" s="232"/>
    </row>
    <row r="21" spans="2:14">
      <c r="B21" s="400" t="s">
        <v>559</v>
      </c>
      <c r="C21" s="232">
        <v>222901958.69999999</v>
      </c>
      <c r="D21" s="232">
        <v>222901958.69999999</v>
      </c>
      <c r="E21" s="232"/>
      <c r="F21" s="232"/>
      <c r="G21" s="232"/>
      <c r="H21" s="232"/>
      <c r="I21" s="232"/>
      <c r="J21" s="232"/>
      <c r="K21" s="232"/>
      <c r="L21" s="232"/>
      <c r="M21" s="232"/>
      <c r="N21" s="232"/>
    </row>
    <row r="22" spans="2:14">
      <c r="B22" s="400" t="s">
        <v>560</v>
      </c>
      <c r="C22" s="232">
        <v>49251768.43</v>
      </c>
      <c r="D22" s="232">
        <v>49251768.43</v>
      </c>
      <c r="E22" s="232"/>
      <c r="F22" s="232"/>
      <c r="G22" s="232"/>
      <c r="H22" s="232"/>
      <c r="I22" s="232"/>
      <c r="J22" s="232"/>
      <c r="K22" s="232"/>
      <c r="L22" s="232"/>
      <c r="M22" s="232"/>
      <c r="N22" s="232"/>
    </row>
    <row r="23" spans="2:14">
      <c r="B23" s="400" t="s">
        <v>561</v>
      </c>
      <c r="C23" s="232">
        <v>82423739.090000004</v>
      </c>
      <c r="D23" s="232">
        <v>82423739.090000004</v>
      </c>
      <c r="E23" s="232"/>
      <c r="F23" s="232"/>
      <c r="G23" s="232"/>
      <c r="H23" s="232"/>
      <c r="I23" s="232"/>
      <c r="J23" s="232"/>
      <c r="K23" s="232"/>
      <c r="L23" s="232"/>
      <c r="M23" s="232"/>
      <c r="N23" s="232"/>
    </row>
    <row r="24" spans="2:14">
      <c r="B24" s="369" t="s">
        <v>565</v>
      </c>
      <c r="C24" s="232">
        <v>3459449987.9099998</v>
      </c>
      <c r="D24" s="607"/>
      <c r="E24" s="609"/>
      <c r="F24" s="232">
        <v>11271345.630000001</v>
      </c>
      <c r="G24" s="607"/>
      <c r="H24" s="608"/>
      <c r="I24" s="608"/>
      <c r="J24" s="608"/>
      <c r="K24" s="608"/>
      <c r="L24" s="608"/>
      <c r="M24" s="609"/>
      <c r="N24" s="232">
        <v>8454230.2799999993</v>
      </c>
    </row>
    <row r="25" spans="2:14">
      <c r="B25" s="400" t="s">
        <v>557</v>
      </c>
      <c r="C25" s="232"/>
      <c r="D25" s="607"/>
      <c r="E25" s="609"/>
      <c r="F25" s="232"/>
      <c r="G25" s="607"/>
      <c r="H25" s="608"/>
      <c r="I25" s="608"/>
      <c r="J25" s="608"/>
      <c r="K25" s="608"/>
      <c r="L25" s="608"/>
      <c r="M25" s="609"/>
      <c r="N25" s="232"/>
    </row>
    <row r="26" spans="2:14">
      <c r="B26" s="400" t="s">
        <v>558</v>
      </c>
      <c r="C26" s="232">
        <v>5313631.79</v>
      </c>
      <c r="D26" s="607"/>
      <c r="E26" s="609"/>
      <c r="F26" s="232"/>
      <c r="G26" s="607"/>
      <c r="H26" s="608"/>
      <c r="I26" s="608"/>
      <c r="J26" s="608"/>
      <c r="K26" s="608"/>
      <c r="L26" s="608"/>
      <c r="M26" s="609"/>
      <c r="N26" s="232"/>
    </row>
    <row r="27" spans="2:14">
      <c r="B27" s="400" t="s">
        <v>559</v>
      </c>
      <c r="C27" s="232">
        <v>546034195.55999994</v>
      </c>
      <c r="D27" s="607"/>
      <c r="E27" s="609"/>
      <c r="F27" s="232"/>
      <c r="G27" s="607"/>
      <c r="H27" s="608"/>
      <c r="I27" s="608"/>
      <c r="J27" s="608"/>
      <c r="K27" s="608"/>
      <c r="L27" s="608"/>
      <c r="M27" s="609"/>
      <c r="N27" s="232"/>
    </row>
    <row r="28" spans="2:14">
      <c r="B28" s="400" t="s">
        <v>560</v>
      </c>
      <c r="C28" s="232">
        <v>60332476.93</v>
      </c>
      <c r="D28" s="607"/>
      <c r="E28" s="609"/>
      <c r="F28" s="232">
        <v>173643.4</v>
      </c>
      <c r="G28" s="607"/>
      <c r="H28" s="608"/>
      <c r="I28" s="608"/>
      <c r="J28" s="608"/>
      <c r="K28" s="608"/>
      <c r="L28" s="608"/>
      <c r="M28" s="609"/>
      <c r="N28" s="232">
        <v>173643.4</v>
      </c>
    </row>
    <row r="29" spans="2:14">
      <c r="B29" s="400" t="s">
        <v>561</v>
      </c>
      <c r="C29" s="232">
        <v>534539079.44</v>
      </c>
      <c r="D29" s="607"/>
      <c r="E29" s="609"/>
      <c r="F29" s="232">
        <v>8203892.4000000004</v>
      </c>
      <c r="G29" s="607"/>
      <c r="H29" s="608"/>
      <c r="I29" s="608"/>
      <c r="J29" s="608"/>
      <c r="K29" s="608"/>
      <c r="L29" s="608"/>
      <c r="M29" s="609"/>
      <c r="N29" s="232">
        <v>6251114.0700000003</v>
      </c>
    </row>
    <row r="30" spans="2:14">
      <c r="B30" s="400" t="s">
        <v>563</v>
      </c>
      <c r="C30" s="232">
        <v>2313230604.1900001</v>
      </c>
      <c r="D30" s="607"/>
      <c r="E30" s="609"/>
      <c r="F30" s="232">
        <v>2893809.83</v>
      </c>
      <c r="G30" s="607"/>
      <c r="H30" s="608"/>
      <c r="I30" s="608"/>
      <c r="J30" s="608"/>
      <c r="K30" s="608"/>
      <c r="L30" s="608"/>
      <c r="M30" s="609"/>
      <c r="N30" s="232">
        <v>2029472.81</v>
      </c>
    </row>
    <row r="31" spans="2:14">
      <c r="B31" s="105" t="s">
        <v>32</v>
      </c>
      <c r="C31" s="401">
        <v>55174819549.809998</v>
      </c>
      <c r="D31" s="401">
        <v>51623141702.129997</v>
      </c>
      <c r="E31" s="401">
        <v>92227859.769999996</v>
      </c>
      <c r="F31" s="401">
        <v>496658263.60000002</v>
      </c>
      <c r="G31" s="401">
        <v>309153650.95999998</v>
      </c>
      <c r="H31" s="401">
        <v>36427326.060000002</v>
      </c>
      <c r="I31" s="401">
        <v>26488990.260000002</v>
      </c>
      <c r="J31" s="401">
        <v>27949782.050000001</v>
      </c>
      <c r="K31" s="401">
        <v>37516316.240000002</v>
      </c>
      <c r="L31" s="401">
        <v>15910743.49</v>
      </c>
      <c r="M31" s="401">
        <v>31940108.91</v>
      </c>
      <c r="N31" s="401">
        <v>376498576.11000001</v>
      </c>
    </row>
  </sheetData>
  <mergeCells count="31">
    <mergeCell ref="M6:M8"/>
    <mergeCell ref="B2:N2"/>
    <mergeCell ref="C4:N4"/>
    <mergeCell ref="C5:E5"/>
    <mergeCell ref="F5:N5"/>
    <mergeCell ref="G6:G8"/>
    <mergeCell ref="N6:N8"/>
    <mergeCell ref="H6:H8"/>
    <mergeCell ref="I6:I8"/>
    <mergeCell ref="J6:J8"/>
    <mergeCell ref="K6:K8"/>
    <mergeCell ref="L6:L8"/>
    <mergeCell ref="A6:A7"/>
    <mergeCell ref="C6:C7"/>
    <mergeCell ref="D6:D8"/>
    <mergeCell ref="E6:E8"/>
    <mergeCell ref="F6:F8"/>
    <mergeCell ref="D29:E29"/>
    <mergeCell ref="D30:E30"/>
    <mergeCell ref="G24:M24"/>
    <mergeCell ref="G25:M25"/>
    <mergeCell ref="G26:M26"/>
    <mergeCell ref="G27:M27"/>
    <mergeCell ref="G28:M28"/>
    <mergeCell ref="G29:M29"/>
    <mergeCell ref="G30:M30"/>
    <mergeCell ref="D24:E24"/>
    <mergeCell ref="D25:E25"/>
    <mergeCell ref="D26:E26"/>
    <mergeCell ref="D27:E27"/>
    <mergeCell ref="D28:E2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dimension ref="B1:I10"/>
  <sheetViews>
    <sheetView showGridLines="0" showRowColHeaders="0" zoomScale="60" zoomScaleNormal="60" workbookViewId="0">
      <selection activeCell="R43" sqref="R43"/>
    </sheetView>
  </sheetViews>
  <sheetFormatPr defaultColWidth="9" defaultRowHeight="15"/>
  <cols>
    <col min="1" max="1" width="2.5703125" style="50" customWidth="1"/>
    <col min="2" max="2" width="27.5703125" style="50" customWidth="1"/>
    <col min="3" max="9" width="18.5703125" style="50" customWidth="1"/>
    <col min="10" max="16384" width="9" style="50"/>
  </cols>
  <sheetData>
    <row r="1" spans="2:9" ht="10.15" customHeight="1"/>
    <row r="2" spans="2:9" ht="27.95" customHeight="1">
      <c r="B2" s="562" t="s">
        <v>1051</v>
      </c>
      <c r="C2" s="563"/>
      <c r="D2" s="563"/>
      <c r="E2" s="563"/>
      <c r="F2" s="563"/>
      <c r="G2" s="563"/>
      <c r="H2" s="563"/>
      <c r="I2" s="563"/>
    </row>
    <row r="3" spans="2:9" ht="14.45" customHeight="1">
      <c r="B3" s="172"/>
      <c r="I3" s="51"/>
    </row>
    <row r="4" spans="2:9" ht="21" customHeight="1">
      <c r="B4" s="59"/>
      <c r="C4" s="587" t="s">
        <v>593</v>
      </c>
      <c r="D4" s="591"/>
      <c r="E4" s="591"/>
      <c r="F4" s="588"/>
      <c r="G4" s="569" t="s">
        <v>594</v>
      </c>
      <c r="H4" s="569" t="s">
        <v>595</v>
      </c>
      <c r="I4" s="569" t="s">
        <v>596</v>
      </c>
    </row>
    <row r="5" spans="2:9" ht="21" customHeight="1">
      <c r="B5" s="59"/>
      <c r="C5" s="454"/>
      <c r="D5" s="587" t="s">
        <v>597</v>
      </c>
      <c r="E5" s="588"/>
      <c r="F5" s="569" t="s">
        <v>598</v>
      </c>
      <c r="G5" s="586"/>
      <c r="H5" s="586"/>
      <c r="I5" s="586"/>
    </row>
    <row r="6" spans="2:9">
      <c r="B6" s="59"/>
      <c r="C6" s="454"/>
      <c r="D6" s="628"/>
      <c r="E6" s="569" t="s">
        <v>579</v>
      </c>
      <c r="F6" s="586"/>
      <c r="G6" s="630"/>
      <c r="H6" s="586"/>
      <c r="I6" s="586"/>
    </row>
    <row r="7" spans="2:9">
      <c r="B7" s="59"/>
      <c r="C7" s="450"/>
      <c r="D7" s="629"/>
      <c r="E7" s="570"/>
      <c r="F7" s="570"/>
      <c r="G7" s="631"/>
      <c r="H7" s="570"/>
      <c r="I7" s="570"/>
    </row>
    <row r="8" spans="2:9">
      <c r="B8" s="369" t="s">
        <v>599</v>
      </c>
      <c r="C8" s="232">
        <v>47310455531.949997</v>
      </c>
      <c r="D8" s="232">
        <v>485384914.97000003</v>
      </c>
      <c r="E8" s="232">
        <v>368044345.82999998</v>
      </c>
      <c r="F8" s="232">
        <v>47303637606.5</v>
      </c>
      <c r="G8" s="232">
        <v>-150773613.44</v>
      </c>
      <c r="H8" s="222"/>
      <c r="I8" s="232"/>
    </row>
    <row r="9" spans="2:9">
      <c r="B9" s="369" t="s">
        <v>565</v>
      </c>
      <c r="C9" s="232">
        <v>3470721333.54</v>
      </c>
      <c r="D9" s="232">
        <v>11271345.630000001</v>
      </c>
      <c r="E9" s="232">
        <v>8454230.2799999993</v>
      </c>
      <c r="F9" s="222"/>
      <c r="G9" s="222"/>
      <c r="H9" s="232">
        <v>8695899.5299999993</v>
      </c>
      <c r="I9" s="222"/>
    </row>
    <row r="10" spans="2:9">
      <c r="B10" s="401" t="s">
        <v>32</v>
      </c>
      <c r="C10" s="401">
        <v>50781176865.489998</v>
      </c>
      <c r="D10" s="401">
        <v>496656260.60000002</v>
      </c>
      <c r="E10" s="401">
        <v>376498576.11000001</v>
      </c>
      <c r="F10" s="401">
        <v>47303637606.5</v>
      </c>
      <c r="G10" s="401">
        <v>-150773613.44</v>
      </c>
      <c r="H10" s="401">
        <v>8695899.5299999993</v>
      </c>
      <c r="I10" s="401"/>
    </row>
  </sheetData>
  <mergeCells count="10">
    <mergeCell ref="B2:I2"/>
    <mergeCell ref="C4:F4"/>
    <mergeCell ref="G4:G5"/>
    <mergeCell ref="H4:H7"/>
    <mergeCell ref="I4:I7"/>
    <mergeCell ref="D5:E5"/>
    <mergeCell ref="F5:F7"/>
    <mergeCell ref="D6:D7"/>
    <mergeCell ref="E6:E7"/>
    <mergeCell ref="G6:G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7"/>
  <dimension ref="B1:J119"/>
  <sheetViews>
    <sheetView showGridLines="0" showRowColHeaders="0" zoomScale="60" zoomScaleNormal="60" workbookViewId="0">
      <selection activeCell="E53" sqref="E53"/>
    </sheetView>
  </sheetViews>
  <sheetFormatPr defaultColWidth="9" defaultRowHeight="15"/>
  <cols>
    <col min="1" max="1" width="2.5703125" style="50" customWidth="1"/>
    <col min="2" max="2" width="27.5703125" style="50" customWidth="1"/>
    <col min="3" max="3" width="35.5703125" style="50" customWidth="1"/>
    <col min="4" max="10" width="18.5703125" style="50" customWidth="1"/>
    <col min="11" max="16384" width="9" style="50"/>
  </cols>
  <sheetData>
    <row r="1" spans="2:10" ht="10.15" customHeight="1"/>
    <row r="2" spans="2:10" ht="27.95" customHeight="1">
      <c r="B2" s="562" t="s">
        <v>1052</v>
      </c>
      <c r="C2" s="563"/>
      <c r="D2" s="563"/>
      <c r="E2" s="563"/>
      <c r="F2" s="563"/>
      <c r="G2" s="563"/>
      <c r="H2" s="563"/>
      <c r="I2" s="563"/>
      <c r="J2" s="563"/>
    </row>
    <row r="3" spans="2:10" ht="14.45" customHeight="1">
      <c r="B3" s="172"/>
      <c r="C3" s="51"/>
      <c r="J3" s="51"/>
    </row>
    <row r="4" spans="2:10" ht="21" customHeight="1">
      <c r="B4" s="164"/>
      <c r="C4" s="568" t="s">
        <v>1048</v>
      </c>
      <c r="D4" s="587" t="s">
        <v>593</v>
      </c>
      <c r="E4" s="591"/>
      <c r="F4" s="591"/>
      <c r="G4" s="588"/>
      <c r="H4" s="569" t="s">
        <v>594</v>
      </c>
      <c r="I4" s="569" t="s">
        <v>595</v>
      </c>
      <c r="J4" s="569" t="s">
        <v>596</v>
      </c>
    </row>
    <row r="5" spans="2:10" ht="21" customHeight="1">
      <c r="B5" s="164"/>
      <c r="C5" s="568"/>
      <c r="D5" s="454"/>
      <c r="E5" s="587" t="s">
        <v>597</v>
      </c>
      <c r="F5" s="588"/>
      <c r="G5" s="569" t="s">
        <v>598</v>
      </c>
      <c r="H5" s="586"/>
      <c r="I5" s="586"/>
      <c r="J5" s="586"/>
    </row>
    <row r="6" spans="2:10">
      <c r="B6" s="164"/>
      <c r="C6" s="568"/>
      <c r="D6" s="454"/>
      <c r="E6" s="628"/>
      <c r="F6" s="569" t="s">
        <v>579</v>
      </c>
      <c r="G6" s="586"/>
      <c r="H6" s="586"/>
      <c r="I6" s="586"/>
      <c r="J6" s="586"/>
    </row>
    <row r="7" spans="2:10">
      <c r="B7" s="164"/>
      <c r="C7" s="568"/>
      <c r="D7" s="450"/>
      <c r="E7" s="629"/>
      <c r="F7" s="570"/>
      <c r="G7" s="570"/>
      <c r="H7" s="570"/>
      <c r="I7" s="570"/>
      <c r="J7" s="570"/>
    </row>
    <row r="8" spans="2:10">
      <c r="B8" s="253"/>
      <c r="C8" s="283" t="s">
        <v>1091</v>
      </c>
      <c r="D8" s="281">
        <v>67088904.490000002</v>
      </c>
      <c r="E8" s="281"/>
      <c r="F8" s="281"/>
      <c r="G8" s="281">
        <v>67088904.490000002</v>
      </c>
      <c r="H8" s="281">
        <v>-4759.34</v>
      </c>
      <c r="I8" s="284"/>
      <c r="J8" s="281"/>
    </row>
    <row r="9" spans="2:10">
      <c r="B9" s="253"/>
      <c r="C9" s="283" t="s">
        <v>1105</v>
      </c>
      <c r="D9" s="281">
        <v>45688551973.389999</v>
      </c>
      <c r="E9" s="281">
        <v>479110121.79000002</v>
      </c>
      <c r="F9" s="281">
        <v>365509689.25999999</v>
      </c>
      <c r="G9" s="281">
        <v>45681734047.940002</v>
      </c>
      <c r="H9" s="281">
        <v>-149211917.28</v>
      </c>
      <c r="I9" s="284"/>
      <c r="J9" s="281"/>
    </row>
    <row r="10" spans="2:10">
      <c r="B10" s="253"/>
      <c r="C10" s="283" t="s">
        <v>1143</v>
      </c>
      <c r="D10" s="281">
        <v>12055822.18</v>
      </c>
      <c r="E10" s="281">
        <v>10.65</v>
      </c>
      <c r="F10" s="281">
        <v>10.65</v>
      </c>
      <c r="G10" s="281">
        <v>12055822.18</v>
      </c>
      <c r="H10" s="281">
        <v>-763.05</v>
      </c>
      <c r="I10" s="284"/>
      <c r="J10" s="281"/>
    </row>
    <row r="11" spans="2:10">
      <c r="B11" s="253"/>
      <c r="C11" s="283" t="s">
        <v>1213</v>
      </c>
      <c r="D11" s="281">
        <v>59008298.109999999</v>
      </c>
      <c r="E11" s="281">
        <v>51444.45</v>
      </c>
      <c r="F11" s="281">
        <v>51444.45</v>
      </c>
      <c r="G11" s="281">
        <v>59008298.109999999</v>
      </c>
      <c r="H11" s="281">
        <v>-4293.3599999999997</v>
      </c>
      <c r="I11" s="284"/>
      <c r="J11" s="281"/>
    </row>
    <row r="12" spans="2:10">
      <c r="B12" s="253"/>
      <c r="C12" s="283" t="s">
        <v>1215</v>
      </c>
      <c r="D12" s="281">
        <v>255180836.33000001</v>
      </c>
      <c r="E12" s="281">
        <v>279490.27</v>
      </c>
      <c r="F12" s="281">
        <v>69559.27</v>
      </c>
      <c r="G12" s="281">
        <v>255180836.33000001</v>
      </c>
      <c r="H12" s="281">
        <v>-633878.71</v>
      </c>
      <c r="I12" s="284"/>
      <c r="J12" s="281"/>
    </row>
    <row r="13" spans="2:10">
      <c r="B13" s="253"/>
      <c r="C13" s="283" t="s">
        <v>1229</v>
      </c>
      <c r="D13" s="281">
        <v>25693276.600000001</v>
      </c>
      <c r="E13" s="281">
        <v>31310.69</v>
      </c>
      <c r="F13" s="281">
        <v>1957.65</v>
      </c>
      <c r="G13" s="281">
        <v>25693276.600000001</v>
      </c>
      <c r="H13" s="281">
        <v>-32394.82</v>
      </c>
      <c r="I13" s="284"/>
      <c r="J13" s="281"/>
    </row>
    <row r="14" spans="2:10">
      <c r="B14" s="253"/>
      <c r="C14" s="283" t="s">
        <v>1265</v>
      </c>
      <c r="D14" s="281">
        <v>693104.97</v>
      </c>
      <c r="E14" s="281">
        <v>304759.05</v>
      </c>
      <c r="F14" s="281">
        <v>304759.05</v>
      </c>
      <c r="G14" s="281">
        <v>693104.97</v>
      </c>
      <c r="H14" s="281">
        <v>-21.21</v>
      </c>
      <c r="I14" s="284"/>
      <c r="J14" s="281"/>
    </row>
    <row r="15" spans="2:10">
      <c r="B15" s="253"/>
      <c r="C15" s="283" t="s">
        <v>1277</v>
      </c>
      <c r="D15" s="281">
        <v>14182021.560000001</v>
      </c>
      <c r="E15" s="281"/>
      <c r="F15" s="281"/>
      <c r="G15" s="281">
        <v>14182021.560000001</v>
      </c>
      <c r="H15" s="281">
        <v>-715.04</v>
      </c>
      <c r="I15" s="284"/>
      <c r="J15" s="281"/>
    </row>
    <row r="16" spans="2:10">
      <c r="B16" s="253"/>
      <c r="C16" s="283" t="s">
        <v>1714</v>
      </c>
      <c r="D16" s="281">
        <v>91615912.230000004</v>
      </c>
      <c r="E16" s="281">
        <v>355645.23</v>
      </c>
      <c r="F16" s="281">
        <v>279147.38</v>
      </c>
      <c r="G16" s="281">
        <v>91615912.230000004</v>
      </c>
      <c r="H16" s="281">
        <v>-98058.9</v>
      </c>
      <c r="I16" s="284"/>
      <c r="J16" s="281"/>
    </row>
    <row r="17" spans="2:10">
      <c r="B17" s="253"/>
      <c r="C17" s="283" t="s">
        <v>1393</v>
      </c>
      <c r="D17" s="281">
        <v>10733539.93</v>
      </c>
      <c r="E17" s="281"/>
      <c r="F17" s="281"/>
      <c r="G17" s="281">
        <v>10733539.93</v>
      </c>
      <c r="H17" s="281">
        <v>-3202.21</v>
      </c>
      <c r="I17" s="284"/>
      <c r="J17" s="281"/>
    </row>
    <row r="18" spans="2:10">
      <c r="B18" s="253"/>
      <c r="C18" s="283" t="s">
        <v>1717</v>
      </c>
      <c r="D18" s="281">
        <v>470366.11</v>
      </c>
      <c r="E18" s="281"/>
      <c r="F18" s="281"/>
      <c r="G18" s="281">
        <v>470366.11</v>
      </c>
      <c r="H18" s="281">
        <v>-9.1999999999999993</v>
      </c>
      <c r="I18" s="284"/>
      <c r="J18" s="281"/>
    </row>
    <row r="19" spans="2:10">
      <c r="B19" s="253"/>
      <c r="C19" s="283" t="s">
        <v>1481</v>
      </c>
      <c r="D19" s="281">
        <v>37188681.689999998</v>
      </c>
      <c r="E19" s="281">
        <v>579300.43999999994</v>
      </c>
      <c r="F19" s="281">
        <v>445139.44</v>
      </c>
      <c r="G19" s="281">
        <v>37188681.689999998</v>
      </c>
      <c r="H19" s="281">
        <v>-86002.03</v>
      </c>
      <c r="I19" s="284"/>
      <c r="J19" s="281"/>
    </row>
    <row r="20" spans="2:10">
      <c r="B20" s="253"/>
      <c r="C20" s="283" t="s">
        <v>1493</v>
      </c>
      <c r="D20" s="281">
        <v>44555097.149999999</v>
      </c>
      <c r="E20" s="281">
        <v>325785.28999999998</v>
      </c>
      <c r="F20" s="281">
        <v>270842.28999999998</v>
      </c>
      <c r="G20" s="281">
        <v>44555097.149999999</v>
      </c>
      <c r="H20" s="281">
        <v>-165011.42000000001</v>
      </c>
      <c r="I20" s="284"/>
      <c r="J20" s="281"/>
    </row>
    <row r="21" spans="2:10">
      <c r="B21" s="253"/>
      <c r="C21" s="283" t="s">
        <v>1713</v>
      </c>
      <c r="D21" s="281">
        <v>482336862.00999999</v>
      </c>
      <c r="E21" s="281">
        <v>314675.74</v>
      </c>
      <c r="F21" s="281">
        <v>248360.74</v>
      </c>
      <c r="G21" s="281">
        <v>482336862.00999999</v>
      </c>
      <c r="H21" s="281">
        <v>-184598.15</v>
      </c>
      <c r="I21" s="284"/>
      <c r="J21" s="281"/>
    </row>
    <row r="22" spans="2:10">
      <c r="B22" s="253"/>
      <c r="C22" s="285" t="s">
        <v>1715</v>
      </c>
      <c r="D22" s="281">
        <v>48209848.710000001</v>
      </c>
      <c r="E22" s="281"/>
      <c r="F22" s="281"/>
      <c r="G22" s="281">
        <v>48209848.710000001</v>
      </c>
      <c r="H22" s="281">
        <v>-5873.2</v>
      </c>
      <c r="I22" s="284"/>
      <c r="J22" s="281"/>
    </row>
    <row r="23" spans="2:10">
      <c r="B23" s="253"/>
      <c r="C23" s="286" t="s">
        <v>1719</v>
      </c>
      <c r="D23" s="286">
        <v>473299811.4000265</v>
      </c>
      <c r="E23" s="286">
        <v>4032371.37</v>
      </c>
      <c r="F23" s="286">
        <v>863435.64999999967</v>
      </c>
      <c r="G23" s="286">
        <v>472890986.48999995</v>
      </c>
      <c r="H23" s="286">
        <v>-342115.51999999996</v>
      </c>
      <c r="I23" s="286"/>
      <c r="J23" s="286"/>
    </row>
    <row r="24" spans="2:10">
      <c r="B24" s="253"/>
    </row>
    <row r="25" spans="2:10" ht="14.45" customHeight="1">
      <c r="B25" s="253"/>
      <c r="D25" s="51"/>
      <c r="E25" s="51"/>
      <c r="F25" s="51"/>
      <c r="G25" s="51"/>
      <c r="H25" s="51"/>
      <c r="I25" s="51"/>
      <c r="J25" s="51"/>
    </row>
    <row r="26" spans="2:10" ht="9.9499999999999993" customHeight="1">
      <c r="B26" s="253"/>
      <c r="C26" s="632" t="s">
        <v>1720</v>
      </c>
      <c r="D26" s="632"/>
      <c r="E26" s="632"/>
      <c r="F26" s="632"/>
      <c r="G26" s="632"/>
      <c r="H26" s="632"/>
      <c r="I26" s="632"/>
      <c r="J26" s="632"/>
    </row>
    <row r="27" spans="2:10">
      <c r="B27" s="253"/>
      <c r="C27" s="632"/>
      <c r="D27" s="632"/>
      <c r="E27" s="632"/>
      <c r="F27" s="632"/>
      <c r="G27" s="632"/>
      <c r="H27" s="632"/>
      <c r="I27" s="632"/>
      <c r="J27" s="632"/>
    </row>
    <row r="28" spans="2:10">
      <c r="B28" s="253"/>
      <c r="C28" s="632"/>
      <c r="D28" s="632"/>
      <c r="E28" s="632"/>
      <c r="F28" s="632"/>
      <c r="G28" s="632"/>
      <c r="H28" s="632"/>
      <c r="I28" s="632"/>
      <c r="J28" s="632"/>
    </row>
    <row r="29" spans="2:10">
      <c r="B29" s="253"/>
      <c r="C29" s="632"/>
      <c r="D29" s="632"/>
      <c r="E29" s="632"/>
      <c r="F29" s="632"/>
      <c r="G29" s="632"/>
      <c r="H29" s="632"/>
      <c r="I29" s="632"/>
      <c r="J29" s="632"/>
    </row>
    <row r="30" spans="2:10">
      <c r="B30" s="253"/>
      <c r="C30" s="632"/>
      <c r="D30" s="632"/>
      <c r="E30" s="632"/>
      <c r="F30" s="632"/>
      <c r="G30" s="632"/>
      <c r="H30" s="632"/>
      <c r="I30" s="632"/>
      <c r="J30" s="632"/>
    </row>
    <row r="31" spans="2:10" ht="14.45" customHeight="1">
      <c r="B31" s="253"/>
      <c r="C31" s="632"/>
      <c r="D31" s="632"/>
      <c r="E31" s="632"/>
      <c r="F31" s="632"/>
      <c r="G31" s="632"/>
      <c r="H31" s="632"/>
      <c r="I31" s="632"/>
      <c r="J31" s="632"/>
    </row>
    <row r="32" spans="2:10">
      <c r="B32" s="253"/>
      <c r="C32" s="632"/>
      <c r="D32" s="632"/>
      <c r="E32" s="632"/>
      <c r="F32" s="632"/>
      <c r="G32" s="632"/>
      <c r="H32" s="632"/>
      <c r="I32" s="632"/>
      <c r="J32" s="632"/>
    </row>
    <row r="33" spans="2:2">
      <c r="B33" s="253"/>
    </row>
    <row r="34" spans="2:2">
      <c r="B34" s="253"/>
    </row>
    <row r="35" spans="2:2">
      <c r="B35" s="253"/>
    </row>
    <row r="36" spans="2:2">
      <c r="B36" s="253"/>
    </row>
    <row r="37" spans="2:2">
      <c r="B37" s="253"/>
    </row>
    <row r="38" spans="2:2">
      <c r="B38" s="253"/>
    </row>
    <row r="39" spans="2:2">
      <c r="B39" s="253"/>
    </row>
    <row r="40" spans="2:2">
      <c r="B40" s="253"/>
    </row>
    <row r="41" spans="2:2">
      <c r="B41" s="253"/>
    </row>
    <row r="42" spans="2:2">
      <c r="B42" s="253"/>
    </row>
    <row r="43" spans="2:2">
      <c r="B43" s="253"/>
    </row>
    <row r="44" spans="2:2">
      <c r="B44" s="253"/>
    </row>
    <row r="45" spans="2:2">
      <c r="B45" s="253"/>
    </row>
    <row r="46" spans="2:2">
      <c r="B46" s="253"/>
    </row>
    <row r="47" spans="2:2">
      <c r="B47" s="253"/>
    </row>
    <row r="48" spans="2:2">
      <c r="B48" s="253"/>
    </row>
    <row r="49" spans="2:2">
      <c r="B49" s="253"/>
    </row>
    <row r="50" spans="2:2">
      <c r="B50" s="253"/>
    </row>
    <row r="51" spans="2:2">
      <c r="B51" s="253"/>
    </row>
    <row r="52" spans="2:2">
      <c r="B52" s="253"/>
    </row>
    <row r="53" spans="2:2">
      <c r="B53" s="253"/>
    </row>
    <row r="54" spans="2:2">
      <c r="B54" s="253"/>
    </row>
    <row r="55" spans="2:2">
      <c r="B55" s="253"/>
    </row>
    <row r="56" spans="2:2">
      <c r="B56" s="253"/>
    </row>
    <row r="57" spans="2:2">
      <c r="B57" s="253"/>
    </row>
    <row r="58" spans="2:2">
      <c r="B58" s="253"/>
    </row>
    <row r="59" spans="2:2">
      <c r="B59" s="253"/>
    </row>
    <row r="60" spans="2:2">
      <c r="B60" s="253"/>
    </row>
    <row r="61" spans="2:2">
      <c r="B61" s="253"/>
    </row>
    <row r="62" spans="2:2">
      <c r="B62" s="253"/>
    </row>
    <row r="63" spans="2:2">
      <c r="B63" s="253"/>
    </row>
    <row r="64" spans="2:2">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row r="88" spans="2:2">
      <c r="B88" s="253"/>
    </row>
    <row r="89" spans="2:2">
      <c r="B89" s="253"/>
    </row>
    <row r="90" spans="2:2">
      <c r="B90" s="253"/>
    </row>
    <row r="91" spans="2:2">
      <c r="B91" s="253"/>
    </row>
    <row r="92" spans="2:2">
      <c r="B92" s="253"/>
    </row>
    <row r="93" spans="2:2">
      <c r="B93" s="253"/>
    </row>
    <row r="94" spans="2:2">
      <c r="B94" s="253"/>
    </row>
    <row r="95" spans="2:2">
      <c r="B95" s="253"/>
    </row>
    <row r="96" spans="2:2">
      <c r="B96" s="253"/>
    </row>
    <row r="97" spans="2:2">
      <c r="B97" s="253"/>
    </row>
    <row r="98" spans="2:2">
      <c r="B98" s="253"/>
    </row>
    <row r="99" spans="2:2">
      <c r="B99" s="253"/>
    </row>
    <row r="100" spans="2:2">
      <c r="B100" s="253"/>
    </row>
    <row r="101" spans="2:2">
      <c r="B101" s="253"/>
    </row>
    <row r="102" spans="2:2">
      <c r="B102" s="253"/>
    </row>
    <row r="103" spans="2:2">
      <c r="B103" s="253"/>
    </row>
    <row r="104" spans="2:2">
      <c r="B104" s="253"/>
    </row>
    <row r="105" spans="2:2">
      <c r="B105" s="253"/>
    </row>
    <row r="106" spans="2:2">
      <c r="B106" s="253"/>
    </row>
    <row r="107" spans="2:2">
      <c r="B107" s="253"/>
    </row>
    <row r="108" spans="2:2">
      <c r="B108" s="253"/>
    </row>
    <row r="109" spans="2:2">
      <c r="B109" s="253"/>
    </row>
    <row r="110" spans="2:2">
      <c r="B110" s="253"/>
    </row>
    <row r="111" spans="2:2">
      <c r="B111" s="253"/>
    </row>
    <row r="112" spans="2:2">
      <c r="B112" s="253"/>
    </row>
    <row r="113" spans="2:2">
      <c r="B113" s="253"/>
    </row>
    <row r="114" spans="2:2">
      <c r="B114" s="253"/>
    </row>
    <row r="115" spans="2:2">
      <c r="B115" s="253"/>
    </row>
    <row r="116" spans="2:2">
      <c r="B116" s="253"/>
    </row>
    <row r="117" spans="2:2">
      <c r="B117" s="253"/>
    </row>
    <row r="118" spans="2:2">
      <c r="B118" s="253"/>
    </row>
    <row r="119" spans="2:2">
      <c r="B119" s="253"/>
    </row>
  </sheetData>
  <mergeCells count="11">
    <mergeCell ref="C26:J32"/>
    <mergeCell ref="B2:J2"/>
    <mergeCell ref="C4:C7"/>
    <mergeCell ref="D4:G4"/>
    <mergeCell ref="I4:I7"/>
    <mergeCell ref="J4:J7"/>
    <mergeCell ref="E5:F5"/>
    <mergeCell ref="G5:G7"/>
    <mergeCell ref="E6:E7"/>
    <mergeCell ref="F6:F7"/>
    <mergeCell ref="H4:H7"/>
  </mergeCells>
  <conditionalFormatting sqref="C22">
    <cfRule type="cellIs" dxfId="5" priority="1" stopIfTrue="1" operator="lessThan">
      <formula>0</formula>
    </cfRule>
  </conditionalFormatting>
  <dataValidations count="2">
    <dataValidation type="list" allowBlank="1" showInputMessage="1" showErrorMessage="1" sqref="C8:C21" xr:uid="{6C6B5B0D-7F5C-41B1-86C7-523A5A4BC499}">
      <formula1>lkpf2b520387051429ab2e99b0d729f2417</formula1>
    </dataValidation>
    <dataValidation type="list" allowBlank="1" showInputMessage="1" showErrorMessage="1" sqref="C22" xr:uid="{2C9D7F76-249B-4A5E-AF24-9E1CB945FBEC}">
      <formula1>lkp5c47cf6d20164a748b485ee23595a849</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dimension ref="B1:J31"/>
  <sheetViews>
    <sheetView showGridLines="0" showRowColHeaders="0" zoomScale="60" zoomScaleNormal="60" workbookViewId="0">
      <selection activeCell="H40" sqref="H40:H41"/>
    </sheetView>
  </sheetViews>
  <sheetFormatPr defaultColWidth="9" defaultRowHeight="15"/>
  <cols>
    <col min="1" max="1" width="2.5703125" style="50" customWidth="1"/>
    <col min="2" max="2" width="27.5703125" style="50" customWidth="1"/>
    <col min="3" max="3" width="35.5703125" style="50" customWidth="1"/>
    <col min="4" max="10" width="18.5703125" style="50" customWidth="1"/>
    <col min="11" max="16384" width="9" style="50"/>
  </cols>
  <sheetData>
    <row r="1" spans="2:10" ht="10.15" customHeight="1"/>
    <row r="2" spans="2:10" ht="27.95" customHeight="1">
      <c r="B2" s="562" t="s">
        <v>1053</v>
      </c>
      <c r="C2" s="563"/>
      <c r="D2" s="563"/>
      <c r="E2" s="563"/>
      <c r="F2" s="563"/>
      <c r="G2" s="563"/>
      <c r="H2" s="563"/>
      <c r="I2" s="563"/>
      <c r="J2" s="563"/>
    </row>
    <row r="3" spans="2:10" ht="14.45" customHeight="1">
      <c r="B3" s="172"/>
      <c r="C3" s="51"/>
      <c r="J3" s="51"/>
    </row>
    <row r="4" spans="2:10" ht="21" customHeight="1">
      <c r="B4" s="164"/>
      <c r="C4" s="568" t="s">
        <v>1048</v>
      </c>
      <c r="D4" s="587" t="s">
        <v>593</v>
      </c>
      <c r="E4" s="591"/>
      <c r="F4" s="591"/>
      <c r="G4" s="588"/>
      <c r="H4" s="569" t="s">
        <v>594</v>
      </c>
      <c r="I4" s="569" t="s">
        <v>595</v>
      </c>
      <c r="J4" s="569" t="s">
        <v>596</v>
      </c>
    </row>
    <row r="5" spans="2:10" ht="21" customHeight="1">
      <c r="B5" s="164"/>
      <c r="C5" s="568"/>
      <c r="D5" s="454"/>
      <c r="E5" s="587" t="s">
        <v>597</v>
      </c>
      <c r="F5" s="588"/>
      <c r="G5" s="569" t="s">
        <v>598</v>
      </c>
      <c r="H5" s="586"/>
      <c r="I5" s="586"/>
      <c r="J5" s="586"/>
    </row>
    <row r="6" spans="2:10">
      <c r="B6" s="164"/>
      <c r="C6" s="568"/>
      <c r="D6" s="454"/>
      <c r="E6" s="628"/>
      <c r="F6" s="569" t="s">
        <v>579</v>
      </c>
      <c r="G6" s="586"/>
      <c r="H6" s="586"/>
      <c r="I6" s="586"/>
      <c r="J6" s="586"/>
    </row>
    <row r="7" spans="2:10">
      <c r="B7" s="164"/>
      <c r="C7" s="568"/>
      <c r="D7" s="450"/>
      <c r="E7" s="629"/>
      <c r="F7" s="570"/>
      <c r="G7" s="570"/>
      <c r="H7" s="570"/>
      <c r="I7" s="570"/>
      <c r="J7" s="570"/>
    </row>
    <row r="8" spans="2:10">
      <c r="C8" s="280" t="s">
        <v>1091</v>
      </c>
      <c r="D8" s="281">
        <v>45417.21</v>
      </c>
      <c r="E8" s="281"/>
      <c r="F8" s="281"/>
      <c r="G8" s="282"/>
      <c r="H8" s="282"/>
      <c r="I8" s="281">
        <v>59.31</v>
      </c>
      <c r="J8" s="282"/>
    </row>
    <row r="9" spans="2:10">
      <c r="C9" s="280" t="s">
        <v>1105</v>
      </c>
      <c r="D9" s="281">
        <v>3395803225.75</v>
      </c>
      <c r="E9" s="281">
        <v>11145034.82</v>
      </c>
      <c r="F9" s="281">
        <v>8452919.4700000007</v>
      </c>
      <c r="G9" s="282"/>
      <c r="H9" s="282"/>
      <c r="I9" s="281">
        <v>2472403.41</v>
      </c>
      <c r="J9" s="282"/>
    </row>
    <row r="10" spans="2:10">
      <c r="C10" s="280" t="s">
        <v>1143</v>
      </c>
      <c r="D10" s="281">
        <v>44679.77</v>
      </c>
      <c r="E10" s="281"/>
      <c r="F10" s="281"/>
      <c r="G10" s="282"/>
      <c r="H10" s="282"/>
      <c r="I10" s="281">
        <v>195.87</v>
      </c>
      <c r="J10" s="282"/>
    </row>
    <row r="11" spans="2:10">
      <c r="C11" s="280" t="s">
        <v>1213</v>
      </c>
      <c r="D11" s="281">
        <v>21523.17</v>
      </c>
      <c r="E11" s="281"/>
      <c r="F11" s="281"/>
      <c r="G11" s="282"/>
      <c r="H11" s="282"/>
      <c r="I11" s="281">
        <v>26.3</v>
      </c>
      <c r="J11" s="282"/>
    </row>
    <row r="12" spans="2:10">
      <c r="C12" s="280" t="s">
        <v>1215</v>
      </c>
      <c r="D12" s="281">
        <v>3711194.14</v>
      </c>
      <c r="E12" s="281">
        <v>183.03</v>
      </c>
      <c r="F12" s="281">
        <v>183.03</v>
      </c>
      <c r="G12" s="282"/>
      <c r="H12" s="282"/>
      <c r="I12" s="281">
        <v>4016.16</v>
      </c>
      <c r="J12" s="282"/>
    </row>
    <row r="13" spans="2:10">
      <c r="C13" s="280" t="s">
        <v>1229</v>
      </c>
      <c r="D13" s="281">
        <v>4969896.8099999996</v>
      </c>
      <c r="E13" s="281"/>
      <c r="F13" s="281"/>
      <c r="G13" s="282"/>
      <c r="H13" s="282"/>
      <c r="I13" s="281">
        <v>897.53</v>
      </c>
      <c r="J13" s="282"/>
    </row>
    <row r="14" spans="2:10">
      <c r="C14" s="280" t="s">
        <v>1265</v>
      </c>
      <c r="D14" s="281">
        <v>46013055.109999999</v>
      </c>
      <c r="E14" s="281"/>
      <c r="F14" s="281"/>
      <c r="G14" s="282"/>
      <c r="H14" s="282"/>
      <c r="I14" s="281">
        <v>6208608.1799999997</v>
      </c>
      <c r="J14" s="282"/>
    </row>
    <row r="15" spans="2:10">
      <c r="C15" s="280" t="s">
        <v>1277</v>
      </c>
      <c r="D15" s="281">
        <v>65011.97</v>
      </c>
      <c r="E15" s="281"/>
      <c r="F15" s="281"/>
      <c r="G15" s="282"/>
      <c r="H15" s="282"/>
      <c r="I15" s="281">
        <v>29.42</v>
      </c>
      <c r="J15" s="282"/>
    </row>
    <row r="16" spans="2:10">
      <c r="C16" s="280" t="s">
        <v>1714</v>
      </c>
      <c r="D16" s="281">
        <v>8632905.4600000009</v>
      </c>
      <c r="E16" s="281"/>
      <c r="F16" s="281"/>
      <c r="G16" s="282"/>
      <c r="H16" s="282"/>
      <c r="I16" s="281">
        <v>3755.47</v>
      </c>
      <c r="J16" s="282"/>
    </row>
    <row r="17" spans="3:10">
      <c r="C17" s="280" t="s">
        <v>1393</v>
      </c>
      <c r="D17" s="281">
        <v>2482</v>
      </c>
      <c r="E17" s="281"/>
      <c r="F17" s="281"/>
      <c r="G17" s="282"/>
      <c r="H17" s="282"/>
      <c r="I17" s="281">
        <v>22.1</v>
      </c>
      <c r="J17" s="282"/>
    </row>
    <row r="18" spans="3:10">
      <c r="C18" s="280" t="s">
        <v>1717</v>
      </c>
      <c r="D18" s="281">
        <v>0</v>
      </c>
      <c r="E18" s="281"/>
      <c r="F18" s="281"/>
      <c r="G18" s="282"/>
      <c r="H18" s="282"/>
      <c r="I18" s="281"/>
      <c r="J18" s="282"/>
    </row>
    <row r="19" spans="3:10">
      <c r="C19" s="280" t="s">
        <v>1481</v>
      </c>
      <c r="D19" s="281">
        <v>362942.85</v>
      </c>
      <c r="E19" s="281">
        <v>1127.78</v>
      </c>
      <c r="F19" s="281">
        <v>1127.78</v>
      </c>
      <c r="G19" s="282"/>
      <c r="H19" s="282"/>
      <c r="I19" s="281">
        <v>941.23</v>
      </c>
      <c r="J19" s="282"/>
    </row>
    <row r="20" spans="3:10">
      <c r="C20" s="280" t="s">
        <v>1493</v>
      </c>
      <c r="D20" s="281">
        <v>55295.94</v>
      </c>
      <c r="E20" s="281"/>
      <c r="F20" s="281"/>
      <c r="G20" s="282"/>
      <c r="H20" s="282"/>
      <c r="I20" s="281">
        <v>233.62</v>
      </c>
      <c r="J20" s="282"/>
    </row>
    <row r="21" spans="3:10">
      <c r="C21" s="280" t="s">
        <v>1713</v>
      </c>
      <c r="D21" s="281">
        <v>280324.42</v>
      </c>
      <c r="E21" s="281"/>
      <c r="F21" s="281"/>
      <c r="G21" s="282"/>
      <c r="H21" s="282"/>
      <c r="I21" s="281">
        <v>195.47</v>
      </c>
      <c r="J21" s="282"/>
    </row>
    <row r="22" spans="3:10">
      <c r="C22" s="239" t="s">
        <v>1715</v>
      </c>
      <c r="D22" s="281">
        <v>115290.45</v>
      </c>
      <c r="E22" s="281"/>
      <c r="F22" s="281"/>
      <c r="G22" s="282"/>
      <c r="H22" s="282"/>
      <c r="I22" s="281">
        <v>18.02</v>
      </c>
      <c r="J22" s="282"/>
    </row>
    <row r="23" spans="3:10">
      <c r="C23" s="239" t="s">
        <v>1719</v>
      </c>
      <c r="D23" s="281">
        <v>10598088.490001388</v>
      </c>
      <c r="E23" s="281">
        <v>124999.99999999948</v>
      </c>
      <c r="F23" s="281"/>
      <c r="G23" s="282"/>
      <c r="H23" s="282"/>
      <c r="I23" s="281">
        <v>4497.4400000066307</v>
      </c>
      <c r="J23" s="282"/>
    </row>
    <row r="26" spans="3:10" ht="14.45" customHeight="1">
      <c r="C26" s="632" t="s">
        <v>1720</v>
      </c>
      <c r="D26" s="632"/>
      <c r="E26" s="632"/>
      <c r="F26" s="632"/>
      <c r="G26" s="632"/>
      <c r="H26" s="632"/>
      <c r="I26" s="632"/>
      <c r="J26" s="632"/>
    </row>
    <row r="27" spans="3:10">
      <c r="C27" s="632"/>
      <c r="D27" s="632"/>
      <c r="E27" s="632"/>
      <c r="F27" s="632"/>
      <c r="G27" s="632"/>
      <c r="H27" s="632"/>
      <c r="I27" s="632"/>
      <c r="J27" s="632"/>
    </row>
    <row r="28" spans="3:10">
      <c r="C28" s="632"/>
      <c r="D28" s="632"/>
      <c r="E28" s="632"/>
      <c r="F28" s="632"/>
      <c r="G28" s="632"/>
      <c r="H28" s="632"/>
      <c r="I28" s="632"/>
      <c r="J28" s="632"/>
    </row>
    <row r="29" spans="3:10">
      <c r="C29" s="632"/>
      <c r="D29" s="632"/>
      <c r="E29" s="632"/>
      <c r="F29" s="632"/>
      <c r="G29" s="632"/>
      <c r="H29" s="632"/>
      <c r="I29" s="632"/>
      <c r="J29" s="632"/>
    </row>
    <row r="30" spans="3:10">
      <c r="C30" s="632"/>
      <c r="D30" s="632"/>
      <c r="E30" s="632"/>
      <c r="F30" s="632"/>
      <c r="G30" s="632"/>
      <c r="H30" s="632"/>
      <c r="I30" s="632"/>
      <c r="J30" s="632"/>
    </row>
    <row r="31" spans="3:10">
      <c r="C31" s="632"/>
      <c r="D31" s="632"/>
      <c r="E31" s="632"/>
      <c r="F31" s="632"/>
      <c r="G31" s="632"/>
      <c r="H31" s="632"/>
      <c r="I31" s="632"/>
      <c r="J31" s="632"/>
    </row>
  </sheetData>
  <mergeCells count="11">
    <mergeCell ref="C26:J31"/>
    <mergeCell ref="C4:C7"/>
    <mergeCell ref="B2:J2"/>
    <mergeCell ref="D4:G4"/>
    <mergeCell ref="I4:I7"/>
    <mergeCell ref="J4:J7"/>
    <mergeCell ref="E5:F5"/>
    <mergeCell ref="G5:G7"/>
    <mergeCell ref="E6:E7"/>
    <mergeCell ref="F6:F7"/>
    <mergeCell ref="H4:H7"/>
  </mergeCells>
  <conditionalFormatting sqref="C10">
    <cfRule type="cellIs" dxfId="4" priority="1" stopIfTrue="1" operator="lessThan">
      <formula>0</formula>
    </cfRule>
  </conditionalFormatting>
  <dataValidations count="2">
    <dataValidation type="list" allowBlank="1" showInputMessage="1" showErrorMessage="1" sqref="C8:C9 C11:C22" xr:uid="{3BB6EE86-904F-4765-9394-7E0DDAE05B60}">
      <formula1>lkpf2b520387051429ab2e99b0d729f2417</formula1>
    </dataValidation>
    <dataValidation type="list" allowBlank="1" showInputMessage="1" showErrorMessage="1" sqref="C10" xr:uid="{2BBBF5B4-F089-4B7B-8DC9-D6E55EDD7847}">
      <formula1>lkp5c47cf6d20164a748b485ee23595a849</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B1:H28"/>
  <sheetViews>
    <sheetView showGridLines="0" showRowColHeaders="0" zoomScale="60" zoomScaleNormal="60" workbookViewId="0">
      <selection activeCell="AA42" sqref="AA42"/>
    </sheetView>
  </sheetViews>
  <sheetFormatPr defaultColWidth="9" defaultRowHeight="15"/>
  <cols>
    <col min="1" max="1" width="2.5703125" style="50" customWidth="1"/>
    <col min="2" max="2" width="54.140625" style="50" customWidth="1"/>
    <col min="3" max="8" width="18.5703125" style="50" customWidth="1"/>
    <col min="9" max="16384" width="9" style="50"/>
  </cols>
  <sheetData>
    <row r="1" spans="2:8" ht="10.15" customHeight="1"/>
    <row r="2" spans="2:8" ht="27.95" customHeight="1">
      <c r="B2" s="562" t="s">
        <v>995</v>
      </c>
      <c r="C2" s="563"/>
      <c r="D2" s="563"/>
      <c r="E2" s="563"/>
      <c r="F2" s="563"/>
      <c r="G2" s="563"/>
      <c r="H2" s="563"/>
    </row>
    <row r="3" spans="2:8" ht="14.45" customHeight="1">
      <c r="B3" s="172"/>
    </row>
    <row r="4" spans="2:8">
      <c r="B4" s="127"/>
    </row>
    <row r="5" spans="2:8" ht="19.5" customHeight="1">
      <c r="B5" s="127"/>
      <c r="C5" s="587" t="s">
        <v>600</v>
      </c>
      <c r="D5" s="591"/>
      <c r="E5" s="591"/>
      <c r="F5" s="588"/>
      <c r="G5" s="569" t="s">
        <v>594</v>
      </c>
      <c r="H5" s="569" t="s">
        <v>596</v>
      </c>
    </row>
    <row r="6" spans="2:8" ht="49.5" customHeight="1">
      <c r="B6" s="127"/>
      <c r="C6" s="454"/>
      <c r="D6" s="587" t="s">
        <v>597</v>
      </c>
      <c r="E6" s="588"/>
      <c r="F6" s="456" t="s">
        <v>601</v>
      </c>
      <c r="G6" s="586"/>
      <c r="H6" s="586"/>
    </row>
    <row r="7" spans="2:8">
      <c r="B7" s="127"/>
      <c r="C7" s="454"/>
      <c r="D7" s="628"/>
      <c r="E7" s="569" t="s">
        <v>579</v>
      </c>
      <c r="F7" s="630"/>
      <c r="G7" s="586"/>
      <c r="H7" s="586"/>
    </row>
    <row r="8" spans="2:8">
      <c r="B8" s="127"/>
      <c r="C8" s="450"/>
      <c r="D8" s="629"/>
      <c r="E8" s="570"/>
      <c r="F8" s="631"/>
      <c r="G8" s="570"/>
      <c r="H8" s="570"/>
    </row>
    <row r="9" spans="2:8">
      <c r="B9" s="369" t="s">
        <v>602</v>
      </c>
      <c r="C9" s="232">
        <v>730388105.97000003</v>
      </c>
      <c r="D9" s="232">
        <v>23033791.440000001</v>
      </c>
      <c r="E9" s="232">
        <v>21683091.440000001</v>
      </c>
      <c r="F9" s="232">
        <v>730388105.97000003</v>
      </c>
      <c r="G9" s="232">
        <v>-8271326.75</v>
      </c>
      <c r="H9" s="232"/>
    </row>
    <row r="10" spans="2:8">
      <c r="B10" s="378" t="s">
        <v>603</v>
      </c>
      <c r="C10" s="232">
        <v>969056.6</v>
      </c>
      <c r="D10" s="232"/>
      <c r="E10" s="232"/>
      <c r="F10" s="232">
        <v>969056.6</v>
      </c>
      <c r="G10" s="232">
        <v>-485.62</v>
      </c>
      <c r="H10" s="232"/>
    </row>
    <row r="11" spans="2:8">
      <c r="B11" s="378" t="s">
        <v>604</v>
      </c>
      <c r="C11" s="232">
        <v>219574612.41</v>
      </c>
      <c r="D11" s="232">
        <v>2452278.13</v>
      </c>
      <c r="E11" s="232">
        <v>791820.13</v>
      </c>
      <c r="F11" s="232">
        <v>219574612.41</v>
      </c>
      <c r="G11" s="232">
        <v>-1890529.24</v>
      </c>
      <c r="H11" s="232"/>
    </row>
    <row r="12" spans="2:8">
      <c r="B12" s="378" t="s">
        <v>605</v>
      </c>
      <c r="C12" s="232">
        <v>21236779.489999998</v>
      </c>
      <c r="D12" s="232">
        <v>373227.12</v>
      </c>
      <c r="E12" s="232">
        <v>291305.12</v>
      </c>
      <c r="F12" s="232">
        <v>21236779.489999998</v>
      </c>
      <c r="G12" s="232">
        <v>-339501.04</v>
      </c>
      <c r="H12" s="232"/>
    </row>
    <row r="13" spans="2:8">
      <c r="B13" s="378" t="s">
        <v>606</v>
      </c>
      <c r="C13" s="232">
        <v>19929366.440000001</v>
      </c>
      <c r="D13" s="232">
        <v>2888</v>
      </c>
      <c r="E13" s="232"/>
      <c r="F13" s="232">
        <v>19929366.440000001</v>
      </c>
      <c r="G13" s="232">
        <v>-30037.29</v>
      </c>
      <c r="H13" s="232"/>
    </row>
    <row r="14" spans="2:8">
      <c r="B14" s="378" t="s">
        <v>607</v>
      </c>
      <c r="C14" s="232">
        <v>638668763.20000005</v>
      </c>
      <c r="D14" s="232">
        <v>17556307.440000001</v>
      </c>
      <c r="E14" s="232">
        <v>9794242.4399999995</v>
      </c>
      <c r="F14" s="232">
        <v>638668763.20000005</v>
      </c>
      <c r="G14" s="232">
        <v>-7203700.6600000001</v>
      </c>
      <c r="H14" s="232"/>
    </row>
    <row r="15" spans="2:8">
      <c r="B15" s="378" t="s">
        <v>608</v>
      </c>
      <c r="C15" s="232">
        <v>650879409.91999996</v>
      </c>
      <c r="D15" s="232">
        <v>16367791.4</v>
      </c>
      <c r="E15" s="232">
        <v>9841452.4000000004</v>
      </c>
      <c r="F15" s="232">
        <v>650879409.91999996</v>
      </c>
      <c r="G15" s="232">
        <v>-8553981.9299999997</v>
      </c>
      <c r="H15" s="232"/>
    </row>
    <row r="16" spans="2:8">
      <c r="B16" s="378" t="s">
        <v>609</v>
      </c>
      <c r="C16" s="232">
        <v>101628650.02</v>
      </c>
      <c r="D16" s="232">
        <v>4163128.91</v>
      </c>
      <c r="E16" s="232">
        <v>1210568.9099999999</v>
      </c>
      <c r="F16" s="232">
        <v>101628650.02</v>
      </c>
      <c r="G16" s="232">
        <v>-2382549.6800000002</v>
      </c>
      <c r="H16" s="232"/>
    </row>
    <row r="17" spans="2:8">
      <c r="B17" s="378" t="s">
        <v>610</v>
      </c>
      <c r="C17" s="232">
        <v>288125651.79000002</v>
      </c>
      <c r="D17" s="232">
        <v>28677445.5</v>
      </c>
      <c r="E17" s="232">
        <v>19093618.5</v>
      </c>
      <c r="F17" s="232">
        <v>288125651.79000002</v>
      </c>
      <c r="G17" s="232">
        <v>-8940104.2200000007</v>
      </c>
      <c r="H17" s="232"/>
    </row>
    <row r="18" spans="2:8">
      <c r="B18" s="378" t="s">
        <v>611</v>
      </c>
      <c r="C18" s="232">
        <v>113782225.94</v>
      </c>
      <c r="D18" s="232">
        <v>3456101.37</v>
      </c>
      <c r="E18" s="232">
        <v>2869586.37</v>
      </c>
      <c r="F18" s="232">
        <v>113782225.94</v>
      </c>
      <c r="G18" s="232">
        <v>-739338.85</v>
      </c>
      <c r="H18" s="232"/>
    </row>
    <row r="19" spans="2:8">
      <c r="B19" s="378" t="s">
        <v>1581</v>
      </c>
      <c r="C19" s="232"/>
      <c r="D19" s="232"/>
      <c r="E19" s="232"/>
      <c r="F19" s="232"/>
      <c r="G19" s="232"/>
      <c r="H19" s="232"/>
    </row>
    <row r="20" spans="2:8">
      <c r="B20" s="378" t="s">
        <v>612</v>
      </c>
      <c r="C20" s="232">
        <v>595065909.90999997</v>
      </c>
      <c r="D20" s="232">
        <v>9377988.3000000007</v>
      </c>
      <c r="E20" s="232">
        <v>7239246.2999999998</v>
      </c>
      <c r="F20" s="232">
        <v>595065909.90999997</v>
      </c>
      <c r="G20" s="232">
        <v>-3685355.35</v>
      </c>
      <c r="H20" s="232"/>
    </row>
    <row r="21" spans="2:8">
      <c r="B21" s="378" t="s">
        <v>613</v>
      </c>
      <c r="C21" s="232">
        <v>490870214.50999999</v>
      </c>
      <c r="D21" s="232">
        <v>6591510.0300000003</v>
      </c>
      <c r="E21" s="232">
        <v>5625910.0300000003</v>
      </c>
      <c r="F21" s="232">
        <v>490870214.50999999</v>
      </c>
      <c r="G21" s="232">
        <v>-3732479.66</v>
      </c>
      <c r="H21" s="232"/>
    </row>
    <row r="22" spans="2:8">
      <c r="B22" s="378" t="s">
        <v>614</v>
      </c>
      <c r="C22" s="232">
        <v>358944656.32999998</v>
      </c>
      <c r="D22" s="232">
        <v>11985093.02</v>
      </c>
      <c r="E22" s="232">
        <v>9209539.0199999996</v>
      </c>
      <c r="F22" s="232">
        <v>358944656.32999998</v>
      </c>
      <c r="G22" s="232">
        <v>-2885064.7</v>
      </c>
      <c r="H22" s="232"/>
    </row>
    <row r="23" spans="2:8" ht="30">
      <c r="B23" s="378" t="s">
        <v>615</v>
      </c>
      <c r="C23" s="232">
        <v>36</v>
      </c>
      <c r="D23" s="232"/>
      <c r="E23" s="232"/>
      <c r="F23" s="232">
        <v>36</v>
      </c>
      <c r="G23" s="232">
        <v>-0.09</v>
      </c>
      <c r="H23" s="232"/>
    </row>
    <row r="24" spans="2:8">
      <c r="B24" s="378" t="s">
        <v>616</v>
      </c>
      <c r="C24" s="232">
        <v>6526119.5499999998</v>
      </c>
      <c r="D24" s="232">
        <v>109605.08</v>
      </c>
      <c r="E24" s="232">
        <v>3155.08</v>
      </c>
      <c r="F24" s="232">
        <v>6526119.5499999998</v>
      </c>
      <c r="G24" s="232">
        <v>-104695.12</v>
      </c>
      <c r="H24" s="232"/>
    </row>
    <row r="25" spans="2:8">
      <c r="B25" s="378" t="s">
        <v>617</v>
      </c>
      <c r="C25" s="232">
        <v>280495584.75999999</v>
      </c>
      <c r="D25" s="232">
        <v>3283756.91</v>
      </c>
      <c r="E25" s="232">
        <v>2529925.91</v>
      </c>
      <c r="F25" s="232">
        <v>280495584.75999999</v>
      </c>
      <c r="G25" s="232">
        <v>-1231101.19</v>
      </c>
      <c r="H25" s="232"/>
    </row>
    <row r="26" spans="2:8">
      <c r="B26" s="378" t="s">
        <v>618</v>
      </c>
      <c r="C26" s="232">
        <v>36103357.25</v>
      </c>
      <c r="D26" s="232">
        <v>1604402.36</v>
      </c>
      <c r="E26" s="232">
        <v>909288.36</v>
      </c>
      <c r="F26" s="232">
        <v>36103357.25</v>
      </c>
      <c r="G26" s="232">
        <v>-561799.27</v>
      </c>
      <c r="H26" s="232"/>
    </row>
    <row r="27" spans="2:8">
      <c r="B27" s="378" t="s">
        <v>619</v>
      </c>
      <c r="C27" s="232">
        <v>109180095.17</v>
      </c>
      <c r="D27" s="232">
        <v>12920886.33</v>
      </c>
      <c r="E27" s="232">
        <v>10859344.33</v>
      </c>
      <c r="F27" s="232">
        <v>109180095.17</v>
      </c>
      <c r="G27" s="232">
        <v>-2775919.56</v>
      </c>
      <c r="H27" s="232"/>
    </row>
    <row r="28" spans="2:8">
      <c r="B28" s="401" t="s">
        <v>32</v>
      </c>
      <c r="C28" s="401">
        <v>4662368595.2600002</v>
      </c>
      <c r="D28" s="401">
        <v>141956201.34</v>
      </c>
      <c r="E28" s="401">
        <v>101952094.34</v>
      </c>
      <c r="F28" s="401">
        <v>4662368595.2600002</v>
      </c>
      <c r="G28" s="401">
        <v>-53327970.219999999</v>
      </c>
      <c r="H28" s="401"/>
    </row>
  </sheetData>
  <mergeCells count="8">
    <mergeCell ref="B2:H2"/>
    <mergeCell ref="C5:F5"/>
    <mergeCell ref="G5:G8"/>
    <mergeCell ref="H5:H8"/>
    <mergeCell ref="D6:E6"/>
    <mergeCell ref="D7:D8"/>
    <mergeCell ref="E7:E8"/>
    <mergeCell ref="F7:F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dimension ref="B1:C9"/>
  <sheetViews>
    <sheetView showGridLines="0" showRowColHeaders="0" zoomScale="60" zoomScaleNormal="60" workbookViewId="0">
      <selection activeCell="C28" sqref="C28"/>
    </sheetView>
  </sheetViews>
  <sheetFormatPr defaultColWidth="9" defaultRowHeight="15"/>
  <cols>
    <col min="1" max="1" width="2.5703125" style="50" customWidth="1"/>
    <col min="2" max="2" width="18.28515625" style="50" customWidth="1"/>
    <col min="3" max="3" width="150.5703125" style="50" customWidth="1"/>
    <col min="4" max="16384" width="9" style="50"/>
  </cols>
  <sheetData>
    <row r="1" spans="2:3" ht="10.15" customHeight="1">
      <c r="B1" s="34"/>
    </row>
    <row r="2" spans="2:3" ht="27.95" customHeight="1">
      <c r="B2" s="562" t="s">
        <v>1020</v>
      </c>
      <c r="C2" s="563"/>
    </row>
    <row r="3" spans="2:3" ht="14.45" customHeight="1">
      <c r="B3" s="172"/>
    </row>
    <row r="4" spans="2:3">
      <c r="C4" s="392" t="s">
        <v>1952</v>
      </c>
    </row>
    <row r="5" spans="2:3" ht="48" customHeight="1">
      <c r="B5" s="392" t="s">
        <v>527</v>
      </c>
      <c r="C5" s="373" t="s">
        <v>1918</v>
      </c>
    </row>
    <row r="6" spans="2:3" ht="45.6" customHeight="1">
      <c r="B6" s="392" t="s">
        <v>528</v>
      </c>
      <c r="C6" s="56" t="s">
        <v>1919</v>
      </c>
    </row>
    <row r="7" spans="2:3" ht="39.950000000000003" customHeight="1">
      <c r="B7" s="392" t="s">
        <v>954</v>
      </c>
      <c r="C7" s="56" t="s">
        <v>1920</v>
      </c>
    </row>
    <row r="8" spans="2:3" ht="32.450000000000003" customHeight="1">
      <c r="B8" s="392" t="s">
        <v>953</v>
      </c>
      <c r="C8" s="56" t="s">
        <v>1882</v>
      </c>
    </row>
    <row r="9" spans="2:3" ht="38.1" customHeight="1">
      <c r="B9" s="392" t="s">
        <v>952</v>
      </c>
      <c r="C9" s="373" t="s">
        <v>1921</v>
      </c>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&amp;C&amp;"Calibri"&amp;11&amp;K000000&amp;P_x000D_&amp;1#&amp;"Calibri"&amp;10&amp;K000000Internal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8">
    <pageSetUpPr autoPageBreaks="0" fitToPage="1"/>
  </sheetPr>
  <dimension ref="A1:I13"/>
  <sheetViews>
    <sheetView showGridLines="0" showRowColHeaders="0" zoomScale="60" zoomScaleNormal="60" zoomScaleSheetLayoutView="100" zoomScalePageLayoutView="80" workbookViewId="0">
      <selection activeCell="P33" sqref="P33"/>
    </sheetView>
  </sheetViews>
  <sheetFormatPr defaultColWidth="9.140625" defaultRowHeight="15"/>
  <cols>
    <col min="1" max="1" width="2.5703125" style="50" customWidth="1"/>
    <col min="2" max="2" width="55" style="50" customWidth="1"/>
    <col min="3" max="7" width="18.5703125" style="50" customWidth="1"/>
    <col min="8" max="16384" width="9.140625" style="50"/>
  </cols>
  <sheetData>
    <row r="1" spans="1:9" ht="10.15" customHeight="1"/>
    <row r="2" spans="1:9" ht="27.95" customHeight="1">
      <c r="B2" s="562" t="s">
        <v>990</v>
      </c>
      <c r="C2" s="563"/>
      <c r="D2" s="563"/>
      <c r="E2" s="563"/>
      <c r="F2" s="563"/>
      <c r="G2" s="563"/>
      <c r="H2" s="58"/>
      <c r="I2" s="59"/>
    </row>
    <row r="3" spans="1:9" ht="14.45" customHeight="1">
      <c r="A3" s="60"/>
      <c r="B3" s="172"/>
      <c r="I3" s="59"/>
    </row>
    <row r="5" spans="1:9" ht="32.25" customHeight="1">
      <c r="B5" s="47"/>
      <c r="C5" s="457" t="s">
        <v>529</v>
      </c>
      <c r="D5" s="458" t="s">
        <v>530</v>
      </c>
      <c r="E5" s="459"/>
      <c r="F5" s="459"/>
      <c r="G5" s="460"/>
      <c r="H5" s="59"/>
      <c r="I5" s="59"/>
    </row>
    <row r="6" spans="1:9" ht="32.25" customHeight="1">
      <c r="B6" s="47"/>
      <c r="C6" s="461"/>
      <c r="D6" s="462"/>
      <c r="E6" s="457" t="s">
        <v>961</v>
      </c>
      <c r="F6" s="458" t="s">
        <v>962</v>
      </c>
      <c r="G6" s="463"/>
      <c r="H6" s="59"/>
      <c r="I6" s="59"/>
    </row>
    <row r="7" spans="1:9" ht="32.25" customHeight="1">
      <c r="B7" s="47"/>
      <c r="C7" s="464"/>
      <c r="D7" s="465"/>
      <c r="E7" s="464"/>
      <c r="F7" s="465"/>
      <c r="G7" s="457" t="s">
        <v>963</v>
      </c>
      <c r="H7" s="59"/>
      <c r="I7" s="59"/>
    </row>
    <row r="8" spans="1:9">
      <c r="B8" s="379" t="s">
        <v>531</v>
      </c>
      <c r="C8" s="232">
        <v>14129767864.280199</v>
      </c>
      <c r="D8" s="232">
        <v>36637942788.989799</v>
      </c>
      <c r="E8" s="232">
        <v>36434173700.049797</v>
      </c>
      <c r="F8" s="232">
        <v>203769088.94</v>
      </c>
      <c r="G8" s="232"/>
      <c r="H8" s="59"/>
      <c r="I8" s="59"/>
    </row>
    <row r="9" spans="1:9">
      <c r="B9" s="379" t="s">
        <v>532</v>
      </c>
      <c r="C9" s="232">
        <v>1433045826.5999999</v>
      </c>
      <c r="D9" s="232"/>
      <c r="E9" s="232"/>
      <c r="F9" s="232"/>
      <c r="G9" s="222"/>
      <c r="H9" s="59"/>
      <c r="I9" s="59"/>
    </row>
    <row r="10" spans="1:9">
      <c r="B10" s="395" t="s">
        <v>32</v>
      </c>
      <c r="C10" s="395">
        <v>15562813690.880199</v>
      </c>
      <c r="D10" s="395">
        <v>36637942788.989799</v>
      </c>
      <c r="E10" s="395">
        <v>36434173700.049797</v>
      </c>
      <c r="F10" s="395">
        <v>203769088.94</v>
      </c>
      <c r="G10" s="395">
        <v>0</v>
      </c>
      <c r="H10" s="59"/>
      <c r="I10" s="59"/>
    </row>
    <row r="11" spans="1:9">
      <c r="B11" s="466" t="s">
        <v>533</v>
      </c>
      <c r="C11" s="232">
        <v>106304084.23</v>
      </c>
      <c r="D11" s="232">
        <v>379082833.74000001</v>
      </c>
      <c r="E11" s="232">
        <v>374613450.44</v>
      </c>
      <c r="F11" s="232">
        <v>4469383.3</v>
      </c>
      <c r="G11" s="232">
        <v>0</v>
      </c>
      <c r="H11" s="59"/>
      <c r="I11" s="59"/>
    </row>
    <row r="12" spans="1:9">
      <c r="B12" s="466" t="s">
        <v>534</v>
      </c>
      <c r="C12" s="232">
        <v>59603614.7772654</v>
      </c>
      <c r="D12" s="232">
        <v>308440731.05273461</v>
      </c>
      <c r="E12" s="607"/>
      <c r="F12" s="608"/>
      <c r="G12" s="609"/>
      <c r="H12" s="59"/>
      <c r="I12" s="59"/>
    </row>
    <row r="13" spans="1:9">
      <c r="B13" s="32"/>
    </row>
  </sheetData>
  <mergeCells count="2">
    <mergeCell ref="B2:G2"/>
    <mergeCell ref="E12:G12"/>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8">
    <pageSetUpPr fitToPage="1"/>
  </sheetPr>
  <dimension ref="A1:C9"/>
  <sheetViews>
    <sheetView showGridLines="0" showRowColHeaders="0" zoomScale="60" zoomScaleNormal="60" workbookViewId="0">
      <selection activeCell="C26" sqref="C26"/>
    </sheetView>
  </sheetViews>
  <sheetFormatPr defaultColWidth="9" defaultRowHeight="15"/>
  <cols>
    <col min="1" max="1" width="2.5703125" style="50" customWidth="1"/>
    <col min="2" max="2" width="21.85546875" style="50" customWidth="1"/>
    <col min="3" max="3" width="150.5703125" style="50" customWidth="1"/>
    <col min="4" max="16384" width="9" style="50"/>
  </cols>
  <sheetData>
    <row r="1" spans="1:3" ht="10.15" customHeight="1">
      <c r="B1" s="67"/>
    </row>
    <row r="2" spans="1:3" ht="27.95" customHeight="1">
      <c r="A2" s="37"/>
      <c r="B2" s="562" t="s">
        <v>1023</v>
      </c>
      <c r="C2" s="563"/>
    </row>
    <row r="3" spans="1:3" ht="14.45" customHeight="1">
      <c r="B3" s="172"/>
    </row>
    <row r="4" spans="1:3" ht="14.45" customHeight="1">
      <c r="B4" s="172"/>
    </row>
    <row r="5" spans="1:3">
      <c r="C5" s="392" t="s">
        <v>1952</v>
      </c>
    </row>
    <row r="6" spans="1:3" ht="45">
      <c r="B6" s="117" t="s">
        <v>620</v>
      </c>
      <c r="C6" s="55" t="s">
        <v>1873</v>
      </c>
    </row>
    <row r="7" spans="1:3" ht="30">
      <c r="B7" s="117" t="s">
        <v>621</v>
      </c>
      <c r="C7" s="55" t="s">
        <v>1874</v>
      </c>
    </row>
    <row r="8" spans="1:3" ht="30">
      <c r="B8" s="117" t="s">
        <v>622</v>
      </c>
      <c r="C8" s="75" t="s">
        <v>1922</v>
      </c>
    </row>
    <row r="9" spans="1:3" ht="34.5" customHeight="1">
      <c r="B9" s="423" t="s">
        <v>623</v>
      </c>
      <c r="C9" s="75" t="s">
        <v>1922</v>
      </c>
    </row>
  </sheetData>
  <mergeCells count="1">
    <mergeCell ref="B2:C2"/>
  </mergeCells>
  <pageMargins left="0.70866141732283472" right="0.70866141732283472" top="0.74803149606299213" bottom="0.74803149606299213" header="0.31496062992125984" footer="0.31496062992125984"/>
  <pageSetup paperSize="9" scale="80" fitToHeight="0" orientation="landscape" r:id="rId1"/>
  <headerFooter>
    <oddHeader>&amp;CEN
Annex XIX</oddHeader>
    <oddFooter>&amp;C&amp;"Calibri"&amp;11&amp;K000000&amp;P_x000D_&amp;1#&amp;"Calibri"&amp;10&amp;K000000Internal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9">
    <pageSetUpPr fitToPage="1"/>
  </sheetPr>
  <dimension ref="A1:H22"/>
  <sheetViews>
    <sheetView showGridLines="0" showRowColHeaders="0" zoomScale="60" zoomScaleNormal="60" zoomScalePageLayoutView="80" workbookViewId="0">
      <selection activeCell="F35" sqref="F35"/>
    </sheetView>
  </sheetViews>
  <sheetFormatPr defaultColWidth="9" defaultRowHeight="15"/>
  <cols>
    <col min="1" max="1" width="2.5703125" style="50" customWidth="1"/>
    <col min="2" max="2" width="69.140625" style="50" customWidth="1"/>
    <col min="3" max="8" width="24.85546875" style="50" customWidth="1"/>
    <col min="9" max="16384" width="9" style="50"/>
  </cols>
  <sheetData>
    <row r="1" spans="1:8" ht="10.15" customHeight="1"/>
    <row r="2" spans="1:8" ht="27.95" customHeight="1">
      <c r="B2" s="562" t="s">
        <v>996</v>
      </c>
      <c r="C2" s="563"/>
      <c r="D2" s="563"/>
      <c r="E2" s="563"/>
      <c r="F2" s="563"/>
      <c r="G2" s="563"/>
      <c r="H2" s="563"/>
    </row>
    <row r="3" spans="1:8" ht="14.45" customHeight="1">
      <c r="B3" s="172"/>
    </row>
    <row r="4" spans="1:8">
      <c r="A4" s="54"/>
      <c r="C4" s="568" t="s">
        <v>624</v>
      </c>
      <c r="D4" s="568"/>
      <c r="E4" s="613" t="s">
        <v>625</v>
      </c>
      <c r="F4" s="615"/>
      <c r="G4" s="633" t="s">
        <v>626</v>
      </c>
      <c r="H4" s="634"/>
    </row>
    <row r="5" spans="1:8" ht="30">
      <c r="A5" s="40"/>
      <c r="C5" s="392" t="s">
        <v>599</v>
      </c>
      <c r="D5" s="392" t="s">
        <v>565</v>
      </c>
      <c r="E5" s="471" t="s">
        <v>599</v>
      </c>
      <c r="F5" s="392" t="s">
        <v>565</v>
      </c>
      <c r="G5" s="89" t="s">
        <v>452</v>
      </c>
      <c r="H5" s="89" t="s">
        <v>627</v>
      </c>
    </row>
    <row r="6" spans="1:8">
      <c r="B6" s="469" t="s">
        <v>628</v>
      </c>
      <c r="C6" s="252">
        <v>5583817970.7600002</v>
      </c>
      <c r="D6" s="232">
        <v>0</v>
      </c>
      <c r="E6" s="232">
        <v>5583817970.7600002</v>
      </c>
      <c r="F6" s="232">
        <v>0</v>
      </c>
      <c r="G6" s="232">
        <v>0</v>
      </c>
      <c r="H6" s="251">
        <v>0</v>
      </c>
    </row>
    <row r="7" spans="1:8">
      <c r="B7" s="470" t="s">
        <v>629</v>
      </c>
      <c r="C7" s="232">
        <v>127857477.92</v>
      </c>
      <c r="D7" s="232">
        <v>0</v>
      </c>
      <c r="E7" s="232">
        <v>127857477.92</v>
      </c>
      <c r="F7" s="232">
        <v>0</v>
      </c>
      <c r="G7" s="232">
        <v>0</v>
      </c>
      <c r="H7" s="251">
        <v>0</v>
      </c>
    </row>
    <row r="8" spans="1:8">
      <c r="B8" s="470" t="s">
        <v>393</v>
      </c>
      <c r="C8" s="232">
        <v>5086532.29</v>
      </c>
      <c r="D8" s="232">
        <v>0</v>
      </c>
      <c r="E8" s="232">
        <v>5086532.29</v>
      </c>
      <c r="F8" s="232">
        <v>0</v>
      </c>
      <c r="G8" s="232">
        <v>1017306.458</v>
      </c>
      <c r="H8" s="251">
        <v>0.2</v>
      </c>
    </row>
    <row r="9" spans="1:8">
      <c r="B9" s="470" t="s">
        <v>394</v>
      </c>
      <c r="C9" s="232">
        <v>173363796</v>
      </c>
      <c r="D9" s="232">
        <v>0</v>
      </c>
      <c r="E9" s="232">
        <v>173363796</v>
      </c>
      <c r="F9" s="232">
        <v>0</v>
      </c>
      <c r="G9" s="232">
        <v>0</v>
      </c>
      <c r="H9" s="251">
        <v>0</v>
      </c>
    </row>
    <row r="10" spans="1:8">
      <c r="B10" s="470" t="s">
        <v>395</v>
      </c>
      <c r="C10" s="232">
        <v>160408710.27000001</v>
      </c>
      <c r="D10" s="232">
        <v>0</v>
      </c>
      <c r="E10" s="232">
        <v>160408710.27000001</v>
      </c>
      <c r="F10" s="232">
        <v>0</v>
      </c>
      <c r="G10" s="232">
        <v>0</v>
      </c>
      <c r="H10" s="251">
        <v>0</v>
      </c>
    </row>
    <row r="11" spans="1:8">
      <c r="B11" s="470" t="s">
        <v>396</v>
      </c>
      <c r="C11" s="232">
        <v>912177182.72000003</v>
      </c>
      <c r="D11" s="232">
        <v>41300896.729999997</v>
      </c>
      <c r="E11" s="232">
        <v>912177182.72000003</v>
      </c>
      <c r="F11" s="232">
        <v>41281957.704999998</v>
      </c>
      <c r="G11" s="232">
        <v>130954200.265</v>
      </c>
      <c r="H11" s="251">
        <v>0.13730000000000001</v>
      </c>
    </row>
    <row r="12" spans="1:8">
      <c r="B12" s="470" t="s">
        <v>397</v>
      </c>
      <c r="C12" s="232">
        <v>481856559.27600002</v>
      </c>
      <c r="D12" s="232">
        <v>74067319.980000004</v>
      </c>
      <c r="E12" s="232">
        <v>481395949.82599998</v>
      </c>
      <c r="F12" s="232">
        <v>30027647.629000001</v>
      </c>
      <c r="G12" s="232">
        <v>376373218.31169999</v>
      </c>
      <c r="H12" s="251">
        <v>0.7359</v>
      </c>
    </row>
    <row r="13" spans="1:8">
      <c r="B13" s="470" t="s">
        <v>398</v>
      </c>
      <c r="C13" s="232">
        <v>830392579.59000003</v>
      </c>
      <c r="D13" s="232">
        <v>446612131.00999999</v>
      </c>
      <c r="E13" s="232">
        <v>827968062.62</v>
      </c>
      <c r="F13" s="232">
        <v>173468413.94999999</v>
      </c>
      <c r="G13" s="232">
        <v>688007312.60179996</v>
      </c>
      <c r="H13" s="251">
        <v>0.68700000000000006</v>
      </c>
    </row>
    <row r="14" spans="1:8">
      <c r="B14" s="470" t="s">
        <v>630</v>
      </c>
      <c r="C14" s="232">
        <v>1340050716.24</v>
      </c>
      <c r="D14" s="232">
        <v>36067509.840000004</v>
      </c>
      <c r="E14" s="232">
        <v>1339531647.9000001</v>
      </c>
      <c r="F14" s="232">
        <v>20375962.912</v>
      </c>
      <c r="G14" s="232">
        <v>552255461.04770005</v>
      </c>
      <c r="H14" s="251">
        <v>0.40610000000000002</v>
      </c>
    </row>
    <row r="15" spans="1:8">
      <c r="B15" s="470" t="s">
        <v>631</v>
      </c>
      <c r="C15" s="232">
        <v>81266425.144700006</v>
      </c>
      <c r="D15" s="232">
        <v>1152603.7856000001</v>
      </c>
      <c r="E15" s="232">
        <v>81100041.394700006</v>
      </c>
      <c r="F15" s="232">
        <v>639585.26289999997</v>
      </c>
      <c r="G15" s="232">
        <v>94006016.174700007</v>
      </c>
      <c r="H15" s="251">
        <v>1.1500999999999999</v>
      </c>
    </row>
    <row r="16" spans="1:8">
      <c r="B16" s="470" t="s">
        <v>632</v>
      </c>
      <c r="C16" s="232">
        <v>24439072.910300002</v>
      </c>
      <c r="D16" s="232">
        <v>7140370.3799999999</v>
      </c>
      <c r="E16" s="232">
        <v>24439072.910300002</v>
      </c>
      <c r="F16" s="232">
        <v>3570185.19</v>
      </c>
      <c r="G16" s="232">
        <v>42013887.151000001</v>
      </c>
      <c r="H16" s="251">
        <v>1.5</v>
      </c>
    </row>
    <row r="17" spans="2:8">
      <c r="B17" s="470" t="s">
        <v>633</v>
      </c>
      <c r="C17" s="232">
        <v>55972291.450000003</v>
      </c>
      <c r="D17" s="232">
        <v>0</v>
      </c>
      <c r="E17" s="232">
        <v>55972291.450000003</v>
      </c>
      <c r="F17" s="232">
        <v>0</v>
      </c>
      <c r="G17" s="232">
        <v>5597229.1449999996</v>
      </c>
      <c r="H17" s="251">
        <v>0.1</v>
      </c>
    </row>
    <row r="18" spans="2:8">
      <c r="B18" s="470" t="s">
        <v>399</v>
      </c>
      <c r="C18" s="232">
        <v>0</v>
      </c>
      <c r="D18" s="232">
        <v>0</v>
      </c>
      <c r="E18" s="232">
        <v>0</v>
      </c>
      <c r="F18" s="232">
        <v>0</v>
      </c>
      <c r="G18" s="232">
        <v>0</v>
      </c>
      <c r="H18" s="251">
        <v>0</v>
      </c>
    </row>
    <row r="19" spans="2:8">
      <c r="B19" s="470" t="s">
        <v>634</v>
      </c>
      <c r="C19" s="232">
        <v>1581481</v>
      </c>
      <c r="D19" s="232">
        <v>0</v>
      </c>
      <c r="E19" s="232">
        <v>1581481</v>
      </c>
      <c r="F19" s="232">
        <v>0</v>
      </c>
      <c r="G19" s="232">
        <v>19768512.5</v>
      </c>
      <c r="H19" s="251">
        <v>12.5</v>
      </c>
    </row>
    <row r="20" spans="2:8">
      <c r="B20" s="470" t="s">
        <v>117</v>
      </c>
      <c r="C20" s="232">
        <v>4504176</v>
      </c>
      <c r="D20" s="232">
        <v>0</v>
      </c>
      <c r="E20" s="232">
        <v>4504176</v>
      </c>
      <c r="F20" s="232">
        <v>0</v>
      </c>
      <c r="G20" s="232">
        <v>4504176</v>
      </c>
      <c r="H20" s="251">
        <v>1</v>
      </c>
    </row>
    <row r="21" spans="2:8">
      <c r="B21" s="470" t="s">
        <v>400</v>
      </c>
      <c r="C21" s="232">
        <v>877063028.74000001</v>
      </c>
      <c r="D21" s="232">
        <v>16714280.130000001</v>
      </c>
      <c r="E21" s="232">
        <v>874638956.55999994</v>
      </c>
      <c r="F21" s="232">
        <v>8357140.0650000004</v>
      </c>
      <c r="G21" s="232">
        <v>395125848.60329998</v>
      </c>
      <c r="H21" s="251">
        <v>0.44750000000000001</v>
      </c>
    </row>
    <row r="22" spans="2:8">
      <c r="B22" s="155" t="s">
        <v>635</v>
      </c>
      <c r="C22" s="467">
        <v>10659838000.306801</v>
      </c>
      <c r="D22" s="467">
        <v>623055111.8556</v>
      </c>
      <c r="E22" s="467">
        <v>10653843349.6168</v>
      </c>
      <c r="F22" s="467">
        <v>277720892.71759999</v>
      </c>
      <c r="G22" s="467">
        <v>2309623168.2666001</v>
      </c>
      <c r="H22" s="468">
        <v>0.21129999999999999</v>
      </c>
    </row>
  </sheetData>
  <mergeCells count="4">
    <mergeCell ref="C4:D4"/>
    <mergeCell ref="E4:F4"/>
    <mergeCell ref="G4:H4"/>
    <mergeCell ref="B2:H2"/>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&amp;C&amp;"Calibri"&amp;11&amp;K000000&amp;P_x000D_&amp;1#&amp;"Calibri"&amp;10&amp;K000000Internal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J131"/>
  <sheetViews>
    <sheetView showGridLines="0" showRowColHeaders="0" zoomScale="60" zoomScaleNormal="60" workbookViewId="0">
      <selection activeCell="D4" sqref="D4:G4"/>
    </sheetView>
  </sheetViews>
  <sheetFormatPr defaultColWidth="9" defaultRowHeight="15"/>
  <cols>
    <col min="1" max="1" width="2.5703125" style="50" customWidth="1"/>
    <col min="2" max="2" width="11.28515625" style="50" customWidth="1"/>
    <col min="3" max="3" width="75.7109375" style="50" customWidth="1"/>
    <col min="4" max="8" width="18.5703125" style="50" customWidth="1"/>
    <col min="9" max="16384" width="9" style="50"/>
  </cols>
  <sheetData>
    <row r="1" spans="1:9" ht="10.15" customHeight="1">
      <c r="A1" s="1"/>
    </row>
    <row r="2" spans="1:9" ht="27.95" customHeight="1">
      <c r="A2" s="1"/>
      <c r="B2" s="562" t="s">
        <v>965</v>
      </c>
      <c r="C2" s="563"/>
      <c r="D2" s="563"/>
      <c r="E2" s="563"/>
      <c r="F2" s="563"/>
      <c r="G2" s="563"/>
      <c r="H2" s="563"/>
    </row>
    <row r="3" spans="1:9" ht="14.45" customHeight="1">
      <c r="A3" s="1"/>
      <c r="B3" s="169"/>
    </row>
    <row r="4" spans="1:9">
      <c r="A4" s="1"/>
      <c r="D4" s="380">
        <v>44561</v>
      </c>
      <c r="E4" s="380">
        <v>44469</v>
      </c>
      <c r="F4" s="380">
        <v>44377</v>
      </c>
      <c r="G4" s="380">
        <v>44286</v>
      </c>
      <c r="H4" s="380">
        <v>44196</v>
      </c>
    </row>
    <row r="5" spans="1:9" ht="14.45" customHeight="1">
      <c r="A5" s="1"/>
      <c r="B5" s="186" t="s">
        <v>35</v>
      </c>
      <c r="C5" s="201"/>
      <c r="D5" s="201"/>
      <c r="E5" s="201"/>
      <c r="F5" s="201"/>
      <c r="G5" s="201"/>
      <c r="H5" s="202"/>
    </row>
    <row r="6" spans="1:9" ht="14.45" customHeight="1">
      <c r="A6" s="1"/>
      <c r="B6" s="381"/>
      <c r="C6" s="382" t="s">
        <v>36</v>
      </c>
      <c r="D6" s="229">
        <v>1841036914.95</v>
      </c>
      <c r="E6" s="229"/>
      <c r="F6" s="229"/>
      <c r="G6" s="229"/>
      <c r="H6" s="229"/>
    </row>
    <row r="7" spans="1:9" ht="14.45" customHeight="1">
      <c r="A7" s="1"/>
      <c r="B7" s="381"/>
      <c r="C7" s="382" t="s">
        <v>37</v>
      </c>
      <c r="D7" s="229">
        <v>2085437353.1500001</v>
      </c>
      <c r="E7" s="229"/>
      <c r="F7" s="229"/>
      <c r="G7" s="229"/>
      <c r="H7" s="229"/>
    </row>
    <row r="8" spans="1:9" ht="14.45" customHeight="1">
      <c r="A8" s="1"/>
      <c r="B8" s="381"/>
      <c r="C8" s="382" t="s">
        <v>38</v>
      </c>
      <c r="D8" s="229">
        <v>2290726387.1500001</v>
      </c>
      <c r="E8" s="229"/>
      <c r="F8" s="229"/>
      <c r="G8" s="229"/>
      <c r="H8" s="229"/>
    </row>
    <row r="9" spans="1:9" ht="14.45" customHeight="1">
      <c r="A9" s="1"/>
      <c r="B9" s="186" t="s">
        <v>39</v>
      </c>
      <c r="C9" s="201"/>
      <c r="D9" s="230"/>
      <c r="E9" s="230"/>
      <c r="F9" s="230"/>
      <c r="G9" s="230"/>
      <c r="H9" s="230"/>
    </row>
    <row r="10" spans="1:9" ht="14.45" customHeight="1">
      <c r="A10" s="1"/>
      <c r="B10" s="381"/>
      <c r="C10" s="382" t="s">
        <v>40</v>
      </c>
      <c r="D10" s="229">
        <v>11602421677.6406</v>
      </c>
      <c r="E10" s="229"/>
      <c r="F10" s="229"/>
      <c r="G10" s="229"/>
      <c r="H10" s="229"/>
    </row>
    <row r="11" spans="1:9" ht="14.45" customHeight="1">
      <c r="A11" s="1"/>
      <c r="B11" s="186" t="s">
        <v>41</v>
      </c>
      <c r="C11" s="201"/>
      <c r="D11" s="230"/>
      <c r="E11" s="230"/>
      <c r="F11" s="230"/>
      <c r="G11" s="230"/>
      <c r="H11" s="230"/>
    </row>
    <row r="12" spans="1:9" ht="14.45" customHeight="1">
      <c r="A12" s="1"/>
      <c r="B12" s="381"/>
      <c r="C12" s="382" t="s">
        <v>939</v>
      </c>
      <c r="D12" s="269">
        <v>0.15870000000000001</v>
      </c>
      <c r="E12" s="269"/>
      <c r="F12" s="269"/>
      <c r="G12" s="269"/>
      <c r="H12" s="269"/>
      <c r="I12" s="370"/>
    </row>
    <row r="13" spans="1:9" ht="14.45" customHeight="1">
      <c r="A13" s="1"/>
      <c r="B13" s="381"/>
      <c r="C13" s="382" t="s">
        <v>42</v>
      </c>
      <c r="D13" s="269">
        <v>0.1797</v>
      </c>
      <c r="E13" s="269"/>
      <c r="F13" s="269"/>
      <c r="G13" s="269"/>
      <c r="H13" s="269"/>
    </row>
    <row r="14" spans="1:9" ht="14.45" customHeight="1">
      <c r="A14" s="1"/>
      <c r="B14" s="381"/>
      <c r="C14" s="382" t="s">
        <v>43</v>
      </c>
      <c r="D14" s="269">
        <v>0.19739999999999999</v>
      </c>
      <c r="E14" s="269"/>
      <c r="F14" s="269"/>
      <c r="G14" s="269"/>
      <c r="H14" s="269"/>
    </row>
    <row r="15" spans="1:9" ht="14.45" customHeight="1">
      <c r="A15" s="1"/>
      <c r="B15" s="186" t="s">
        <v>1652</v>
      </c>
      <c r="C15" s="201"/>
      <c r="D15" s="230"/>
      <c r="E15" s="230"/>
      <c r="F15" s="230"/>
      <c r="G15" s="230"/>
      <c r="H15" s="230"/>
    </row>
    <row r="16" spans="1:9" ht="30">
      <c r="A16" s="1"/>
      <c r="B16" s="381"/>
      <c r="C16" s="379" t="s">
        <v>1653</v>
      </c>
      <c r="D16" s="269">
        <v>4.1500000000000002E-2</v>
      </c>
      <c r="E16" s="269"/>
      <c r="F16" s="269"/>
      <c r="G16" s="269"/>
      <c r="H16" s="269"/>
    </row>
    <row r="17" spans="1:8" ht="14.45" customHeight="1">
      <c r="A17" s="1"/>
      <c r="B17" s="381"/>
      <c r="C17" s="382" t="s">
        <v>1654</v>
      </c>
      <c r="D17" s="269">
        <v>2.3300000000000001E-2</v>
      </c>
      <c r="E17" s="269"/>
      <c r="F17" s="269"/>
      <c r="G17" s="269"/>
      <c r="H17" s="269"/>
    </row>
    <row r="18" spans="1:8" ht="14.45" customHeight="1">
      <c r="A18" s="1"/>
      <c r="B18" s="381"/>
      <c r="C18" s="382" t="s">
        <v>1655</v>
      </c>
      <c r="D18" s="269">
        <v>3.1099999999999999E-2</v>
      </c>
      <c r="E18" s="269"/>
      <c r="F18" s="269"/>
      <c r="G18" s="269"/>
      <c r="H18" s="269"/>
    </row>
    <row r="19" spans="1:8" ht="14.45" customHeight="1">
      <c r="A19" s="1"/>
      <c r="B19" s="381"/>
      <c r="C19" s="382" t="s">
        <v>44</v>
      </c>
      <c r="D19" s="269">
        <v>0.1215</v>
      </c>
      <c r="E19" s="269"/>
      <c r="F19" s="269"/>
      <c r="G19" s="269"/>
      <c r="H19" s="269"/>
    </row>
    <row r="20" spans="1:8" ht="14.45" customHeight="1">
      <c r="A20" s="1"/>
      <c r="B20" s="186" t="s">
        <v>45</v>
      </c>
      <c r="C20" s="201"/>
      <c r="D20" s="230"/>
      <c r="E20" s="230"/>
      <c r="F20" s="230"/>
      <c r="G20" s="230"/>
      <c r="H20" s="230"/>
    </row>
    <row r="21" spans="1:8" ht="14.45" customHeight="1">
      <c r="A21" s="1"/>
      <c r="B21" s="381"/>
      <c r="C21" s="382" t="s">
        <v>46</v>
      </c>
      <c r="D21" s="269">
        <v>2.5000000000000001E-2</v>
      </c>
      <c r="E21" s="269"/>
      <c r="F21" s="269"/>
      <c r="G21" s="269"/>
      <c r="H21" s="269"/>
    </row>
    <row r="22" spans="1:8" ht="30">
      <c r="A22" s="1"/>
      <c r="B22" s="381"/>
      <c r="C22" s="379" t="s">
        <v>47</v>
      </c>
      <c r="D22" s="269"/>
      <c r="E22" s="269"/>
      <c r="F22" s="269"/>
      <c r="G22" s="269"/>
      <c r="H22" s="269"/>
    </row>
    <row r="23" spans="1:8" ht="14.45" customHeight="1">
      <c r="A23" s="1"/>
      <c r="B23" s="381"/>
      <c r="C23" s="382" t="s">
        <v>48</v>
      </c>
      <c r="D23" s="274">
        <f>IF(CCyB2!C7="","",CCyB2!C7)</f>
        <v>1.2427629559256094E-5</v>
      </c>
      <c r="E23" s="275"/>
      <c r="F23" s="275"/>
      <c r="G23" s="275"/>
      <c r="H23" s="275"/>
    </row>
    <row r="24" spans="1:8" ht="14.45" customHeight="1">
      <c r="A24" s="1"/>
      <c r="B24" s="381"/>
      <c r="C24" s="382" t="s">
        <v>49</v>
      </c>
      <c r="D24" s="269"/>
      <c r="E24" s="269"/>
      <c r="F24" s="269"/>
      <c r="G24" s="269"/>
      <c r="H24" s="269"/>
    </row>
    <row r="25" spans="1:8" ht="14.45" customHeight="1">
      <c r="A25" s="1"/>
      <c r="B25" s="381"/>
      <c r="C25" s="382" t="s">
        <v>50</v>
      </c>
      <c r="D25" s="269"/>
      <c r="E25" s="269"/>
      <c r="F25" s="269"/>
      <c r="G25" s="269"/>
      <c r="H25" s="269"/>
    </row>
    <row r="26" spans="1:8" ht="14.45" customHeight="1">
      <c r="A26" s="1"/>
      <c r="B26" s="381"/>
      <c r="C26" s="382" t="s">
        <v>51</v>
      </c>
      <c r="D26" s="269">
        <v>3.8999999999999998E-3</v>
      </c>
      <c r="E26" s="269"/>
      <c r="F26" s="269"/>
      <c r="G26" s="269"/>
      <c r="H26" s="269"/>
    </row>
    <row r="27" spans="1:8" ht="14.45" customHeight="1">
      <c r="A27" s="1"/>
      <c r="B27" s="381"/>
      <c r="C27" s="382" t="s">
        <v>52</v>
      </c>
      <c r="D27" s="269">
        <v>2.8899999999999999E-2</v>
      </c>
      <c r="E27" s="269"/>
      <c r="F27" s="269"/>
      <c r="G27" s="269"/>
      <c r="H27" s="269"/>
    </row>
    <row r="28" spans="1:8" ht="14.45" customHeight="1">
      <c r="A28" s="1"/>
      <c r="B28" s="381"/>
      <c r="C28" s="382" t="s">
        <v>53</v>
      </c>
      <c r="D28" s="269">
        <v>0.15040000000000001</v>
      </c>
      <c r="E28" s="269"/>
      <c r="F28" s="269"/>
      <c r="G28" s="269"/>
      <c r="H28" s="269"/>
    </row>
    <row r="29" spans="1:8" ht="14.45" customHeight="1">
      <c r="A29" s="1"/>
      <c r="B29" s="381"/>
      <c r="C29" s="382" t="s">
        <v>54</v>
      </c>
      <c r="D29" s="269">
        <v>9.0332952631183988E-2</v>
      </c>
      <c r="E29" s="269"/>
      <c r="F29" s="269"/>
      <c r="G29" s="269"/>
      <c r="H29" s="269"/>
    </row>
    <row r="30" spans="1:8" ht="14.45" customHeight="1">
      <c r="A30" s="1"/>
      <c r="B30" s="186" t="s">
        <v>55</v>
      </c>
      <c r="C30" s="201"/>
      <c r="D30" s="230"/>
      <c r="E30" s="230"/>
      <c r="F30" s="230"/>
      <c r="G30" s="230"/>
      <c r="H30" s="230"/>
    </row>
    <row r="31" spans="1:8" ht="14.45" customHeight="1">
      <c r="A31" s="1"/>
      <c r="B31" s="381"/>
      <c r="C31" s="383" t="s">
        <v>56</v>
      </c>
      <c r="D31" s="229">
        <v>50557728201.142601</v>
      </c>
      <c r="E31" s="229"/>
      <c r="F31" s="229"/>
      <c r="G31" s="229"/>
      <c r="H31" s="229"/>
    </row>
    <row r="32" spans="1:8" ht="14.45" customHeight="1">
      <c r="A32" s="1"/>
      <c r="B32" s="381"/>
      <c r="C32" s="383" t="s">
        <v>55</v>
      </c>
      <c r="D32" s="269">
        <v>4.1200000000000001E-2</v>
      </c>
      <c r="E32" s="269"/>
      <c r="F32" s="269"/>
      <c r="G32" s="269"/>
      <c r="H32" s="269"/>
    </row>
    <row r="33" spans="1:8" ht="14.45" customHeight="1">
      <c r="B33" s="186" t="s">
        <v>57</v>
      </c>
      <c r="C33" s="201"/>
      <c r="D33" s="230"/>
      <c r="E33" s="230"/>
      <c r="F33" s="230"/>
      <c r="G33" s="230"/>
      <c r="H33" s="230"/>
    </row>
    <row r="34" spans="1:8" s="5" customFormat="1" ht="14.45" customHeight="1">
      <c r="B34" s="384"/>
      <c r="C34" s="385" t="s">
        <v>1656</v>
      </c>
      <c r="D34" s="269"/>
      <c r="E34" s="269"/>
      <c r="F34" s="269"/>
      <c r="G34" s="269"/>
      <c r="H34" s="269"/>
    </row>
    <row r="35" spans="1:8" s="5" customFormat="1" ht="14.45" customHeight="1">
      <c r="B35" s="384"/>
      <c r="C35" s="385" t="s">
        <v>1654</v>
      </c>
      <c r="D35" s="269"/>
      <c r="E35" s="269"/>
      <c r="F35" s="269"/>
      <c r="G35" s="269"/>
      <c r="H35" s="269"/>
    </row>
    <row r="36" spans="1:8" s="5" customFormat="1" ht="14.45" customHeight="1">
      <c r="B36" s="384"/>
      <c r="C36" s="385" t="s">
        <v>58</v>
      </c>
      <c r="D36" s="269">
        <v>3.2800000000000003E-2</v>
      </c>
      <c r="E36" s="269"/>
      <c r="F36" s="269"/>
      <c r="G36" s="269"/>
      <c r="H36" s="269"/>
    </row>
    <row r="37" spans="1:8" s="5" customFormat="1" ht="14.45" customHeight="1">
      <c r="B37" s="384"/>
      <c r="C37" s="385" t="s">
        <v>1657</v>
      </c>
      <c r="D37" s="269">
        <v>0</v>
      </c>
      <c r="E37" s="269"/>
      <c r="F37" s="269"/>
      <c r="G37" s="269"/>
      <c r="H37" s="269"/>
    </row>
    <row r="38" spans="1:8" s="5" customFormat="1" ht="14.45" customHeight="1">
      <c r="B38" s="384"/>
      <c r="C38" s="386" t="s">
        <v>59</v>
      </c>
      <c r="D38" s="270">
        <v>3.2800000000000003E-2</v>
      </c>
      <c r="E38" s="270"/>
      <c r="F38" s="270"/>
      <c r="G38" s="270"/>
      <c r="H38" s="270"/>
    </row>
    <row r="39" spans="1:8" ht="14.45" customHeight="1">
      <c r="A39" s="1"/>
      <c r="B39" s="186" t="s">
        <v>60</v>
      </c>
      <c r="C39" s="201"/>
      <c r="D39" s="230"/>
      <c r="E39" s="230"/>
      <c r="F39" s="230"/>
      <c r="G39" s="230"/>
      <c r="H39" s="230"/>
    </row>
    <row r="40" spans="1:8" ht="14.45" customHeight="1">
      <c r="A40" s="1"/>
      <c r="B40" s="381"/>
      <c r="C40" s="383" t="s">
        <v>61</v>
      </c>
      <c r="D40" s="229">
        <v>7117282251.1300001</v>
      </c>
      <c r="E40" s="229"/>
      <c r="F40" s="229"/>
      <c r="G40" s="229"/>
      <c r="H40" s="229"/>
    </row>
    <row r="41" spans="1:8" ht="14.45" customHeight="1">
      <c r="A41" s="1"/>
      <c r="B41" s="381"/>
      <c r="C41" s="387" t="s">
        <v>62</v>
      </c>
      <c r="D41" s="229">
        <v>4296294242.0299997</v>
      </c>
      <c r="E41" s="229"/>
      <c r="F41" s="229"/>
      <c r="G41" s="229"/>
      <c r="H41" s="229"/>
    </row>
    <row r="42" spans="1:8" ht="14.45" customHeight="1">
      <c r="A42" s="1"/>
      <c r="B42" s="381"/>
      <c r="C42" s="387" t="s">
        <v>63</v>
      </c>
      <c r="D42" s="229">
        <v>307137458.37150002</v>
      </c>
      <c r="E42" s="229"/>
      <c r="F42" s="229"/>
      <c r="G42" s="229"/>
      <c r="H42" s="229"/>
    </row>
    <row r="43" spans="1:8" ht="14.45" customHeight="1">
      <c r="A43" s="1"/>
      <c r="B43" s="381"/>
      <c r="C43" s="383" t="s">
        <v>64</v>
      </c>
      <c r="D43" s="229">
        <v>3989156783.6585002</v>
      </c>
      <c r="E43" s="229"/>
      <c r="F43" s="229"/>
      <c r="G43" s="229"/>
      <c r="H43" s="229"/>
    </row>
    <row r="44" spans="1:8" ht="14.45" customHeight="1">
      <c r="A44" s="1"/>
      <c r="B44" s="381"/>
      <c r="C44" s="383" t="s">
        <v>65</v>
      </c>
      <c r="D44" s="269">
        <v>1.7842</v>
      </c>
      <c r="E44" s="269"/>
      <c r="F44" s="269"/>
      <c r="G44" s="269"/>
      <c r="H44" s="269"/>
    </row>
    <row r="45" spans="1:8" ht="14.45" customHeight="1">
      <c r="A45" s="1"/>
      <c r="B45" s="186" t="s">
        <v>66</v>
      </c>
      <c r="C45" s="201"/>
      <c r="D45" s="230"/>
      <c r="E45" s="230"/>
      <c r="F45" s="230"/>
      <c r="G45" s="230"/>
      <c r="H45" s="230"/>
    </row>
    <row r="46" spans="1:8" ht="14.45" customHeight="1">
      <c r="A46" s="1"/>
      <c r="B46" s="381"/>
      <c r="C46" s="388" t="s">
        <v>67</v>
      </c>
      <c r="D46" s="229">
        <v>48107582108.110901</v>
      </c>
      <c r="E46" s="229"/>
      <c r="F46" s="229"/>
      <c r="G46" s="229"/>
      <c r="H46" s="229"/>
    </row>
    <row r="47" spans="1:8" ht="14.45" customHeight="1">
      <c r="A47" s="1"/>
      <c r="B47" s="381"/>
      <c r="C47" s="389" t="s">
        <v>68</v>
      </c>
      <c r="D47" s="229">
        <v>33858992967.382</v>
      </c>
      <c r="E47" s="229"/>
      <c r="F47" s="229"/>
      <c r="G47" s="229"/>
      <c r="H47" s="229"/>
    </row>
    <row r="48" spans="1:8" ht="14.45" customHeight="1">
      <c r="A48" s="1"/>
      <c r="B48" s="390"/>
      <c r="C48" s="388" t="s">
        <v>69</v>
      </c>
      <c r="D48" s="269">
        <v>1.4208000000000001</v>
      </c>
      <c r="E48" s="269"/>
      <c r="F48" s="269"/>
      <c r="G48" s="269"/>
      <c r="H48" s="269"/>
    </row>
    <row r="49" spans="1:1">
      <c r="A49" s="1"/>
    </row>
    <row r="50" spans="1:1">
      <c r="A50" s="1"/>
    </row>
    <row r="51" spans="1:1" ht="14.45" customHeight="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0">
      <c r="A97" s="1"/>
    </row>
    <row r="98" spans="1:10">
      <c r="A98" s="1"/>
    </row>
    <row r="99" spans="1:10">
      <c r="A99" s="1"/>
    </row>
    <row r="100" spans="1:10">
      <c r="A100" s="1"/>
    </row>
    <row r="101" spans="1:10">
      <c r="A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0">
    <pageSetUpPr fitToPage="1"/>
  </sheetPr>
  <dimension ref="A1:S23"/>
  <sheetViews>
    <sheetView showGridLines="0" showRowColHeaders="0" zoomScale="60" zoomScaleNormal="60" workbookViewId="0">
      <selection activeCell="J50" sqref="J50"/>
    </sheetView>
  </sheetViews>
  <sheetFormatPr defaultColWidth="9" defaultRowHeight="15"/>
  <cols>
    <col min="1" max="1" width="2.5703125" style="50" customWidth="1"/>
    <col min="2" max="2" width="51" style="50" customWidth="1"/>
    <col min="3" max="19" width="18.5703125" style="50" customWidth="1"/>
    <col min="20" max="16384" width="9" style="50"/>
  </cols>
  <sheetData>
    <row r="1" spans="1:19" ht="10.15" customHeight="1"/>
    <row r="2" spans="1:19" ht="27.95" customHeight="1">
      <c r="B2" s="562" t="s">
        <v>997</v>
      </c>
      <c r="C2" s="563"/>
      <c r="D2" s="563"/>
      <c r="E2" s="563"/>
      <c r="F2" s="563"/>
      <c r="G2" s="563"/>
      <c r="H2" s="563"/>
      <c r="I2" s="563"/>
      <c r="J2" s="563"/>
      <c r="K2" s="563"/>
      <c r="L2" s="563"/>
      <c r="M2" s="563"/>
      <c r="N2" s="563"/>
      <c r="O2" s="563"/>
      <c r="P2" s="563"/>
      <c r="Q2" s="563"/>
      <c r="R2" s="563"/>
      <c r="S2" s="563"/>
    </row>
    <row r="3" spans="1:19" ht="14.45" customHeight="1">
      <c r="B3" s="172"/>
    </row>
    <row r="5" spans="1:19" ht="15" customHeight="1">
      <c r="A5" s="54"/>
      <c r="C5" s="613" t="s">
        <v>389</v>
      </c>
      <c r="D5" s="614"/>
      <c r="E5" s="614"/>
      <c r="F5" s="614"/>
      <c r="G5" s="614"/>
      <c r="H5" s="614"/>
      <c r="I5" s="614"/>
      <c r="J5" s="614"/>
      <c r="K5" s="614"/>
      <c r="L5" s="614"/>
      <c r="M5" s="614"/>
      <c r="N5" s="614"/>
      <c r="O5" s="614"/>
      <c r="P5" s="614"/>
      <c r="Q5" s="615"/>
      <c r="R5" s="635" t="s">
        <v>32</v>
      </c>
      <c r="S5" s="635" t="s">
        <v>636</v>
      </c>
    </row>
    <row r="6" spans="1:19">
      <c r="A6" s="40"/>
      <c r="C6" s="472">
        <v>0</v>
      </c>
      <c r="D6" s="472">
        <v>0.02</v>
      </c>
      <c r="E6" s="473">
        <v>0.04</v>
      </c>
      <c r="F6" s="472">
        <v>0.1</v>
      </c>
      <c r="G6" s="472">
        <v>0.2</v>
      </c>
      <c r="H6" s="472">
        <v>0.35</v>
      </c>
      <c r="I6" s="472">
        <v>0.5</v>
      </c>
      <c r="J6" s="472">
        <v>0.7</v>
      </c>
      <c r="K6" s="472">
        <v>0.75</v>
      </c>
      <c r="L6" s="474">
        <v>1</v>
      </c>
      <c r="M6" s="474">
        <v>1.5</v>
      </c>
      <c r="N6" s="474">
        <v>2.5</v>
      </c>
      <c r="O6" s="474">
        <v>3.7</v>
      </c>
      <c r="P6" s="474">
        <v>12.5</v>
      </c>
      <c r="Q6" s="474" t="s">
        <v>390</v>
      </c>
      <c r="R6" s="635"/>
      <c r="S6" s="635"/>
    </row>
    <row r="7" spans="1:19" ht="14.45" customHeight="1">
      <c r="B7" s="378" t="s">
        <v>628</v>
      </c>
      <c r="C7" s="252">
        <v>5583817970.7860003</v>
      </c>
      <c r="D7" s="252">
        <v>0</v>
      </c>
      <c r="E7" s="252">
        <v>0</v>
      </c>
      <c r="F7" s="252">
        <v>0</v>
      </c>
      <c r="G7" s="252">
        <v>0</v>
      </c>
      <c r="H7" s="252">
        <v>0</v>
      </c>
      <c r="I7" s="252">
        <v>0</v>
      </c>
      <c r="J7" s="252">
        <v>0</v>
      </c>
      <c r="K7" s="252">
        <v>0</v>
      </c>
      <c r="L7" s="252">
        <v>0</v>
      </c>
      <c r="M7" s="252">
        <v>0</v>
      </c>
      <c r="N7" s="252">
        <v>0</v>
      </c>
      <c r="O7" s="252">
        <v>0</v>
      </c>
      <c r="P7" s="252">
        <v>0</v>
      </c>
      <c r="Q7" s="252">
        <v>0</v>
      </c>
      <c r="R7" s="252">
        <v>5583817970.7860003</v>
      </c>
      <c r="S7" s="252"/>
    </row>
    <row r="8" spans="1:19" ht="14.45" customHeight="1">
      <c r="B8" s="410" t="s">
        <v>629</v>
      </c>
      <c r="C8" s="252">
        <v>127857477.92</v>
      </c>
      <c r="D8" s="252">
        <v>0</v>
      </c>
      <c r="E8" s="252">
        <v>0</v>
      </c>
      <c r="F8" s="252">
        <v>0</v>
      </c>
      <c r="G8" s="252">
        <v>0</v>
      </c>
      <c r="H8" s="252">
        <v>0</v>
      </c>
      <c r="I8" s="252">
        <v>0</v>
      </c>
      <c r="J8" s="252">
        <v>0</v>
      </c>
      <c r="K8" s="252">
        <v>0</v>
      </c>
      <c r="L8" s="252">
        <v>0</v>
      </c>
      <c r="M8" s="252">
        <v>0</v>
      </c>
      <c r="N8" s="252">
        <v>0</v>
      </c>
      <c r="O8" s="252">
        <v>0</v>
      </c>
      <c r="P8" s="252">
        <v>0</v>
      </c>
      <c r="Q8" s="252">
        <v>0</v>
      </c>
      <c r="R8" s="252">
        <v>127857477.92</v>
      </c>
      <c r="S8" s="252"/>
    </row>
    <row r="9" spans="1:19" ht="14.45" customHeight="1">
      <c r="B9" s="410" t="s">
        <v>393</v>
      </c>
      <c r="C9" s="252">
        <v>0</v>
      </c>
      <c r="D9" s="252">
        <v>0</v>
      </c>
      <c r="E9" s="252">
        <v>0</v>
      </c>
      <c r="F9" s="252">
        <v>0</v>
      </c>
      <c r="G9" s="252">
        <v>5086532.29</v>
      </c>
      <c r="H9" s="252">
        <v>0</v>
      </c>
      <c r="I9" s="252">
        <v>0</v>
      </c>
      <c r="J9" s="252">
        <v>0</v>
      </c>
      <c r="K9" s="252">
        <v>0</v>
      </c>
      <c r="L9" s="252">
        <v>0</v>
      </c>
      <c r="M9" s="252">
        <v>0</v>
      </c>
      <c r="N9" s="252">
        <v>0</v>
      </c>
      <c r="O9" s="252">
        <v>0</v>
      </c>
      <c r="P9" s="252">
        <v>0</v>
      </c>
      <c r="Q9" s="252">
        <v>0</v>
      </c>
      <c r="R9" s="252">
        <v>5086532.29</v>
      </c>
      <c r="S9" s="252"/>
    </row>
    <row r="10" spans="1:19" ht="14.45" customHeight="1">
      <c r="B10" s="410" t="s">
        <v>394</v>
      </c>
      <c r="C10" s="252">
        <v>173363796</v>
      </c>
      <c r="D10" s="252">
        <v>0</v>
      </c>
      <c r="E10" s="252">
        <v>0</v>
      </c>
      <c r="F10" s="252">
        <v>0</v>
      </c>
      <c r="G10" s="252">
        <v>0</v>
      </c>
      <c r="H10" s="252">
        <v>0</v>
      </c>
      <c r="I10" s="252">
        <v>0</v>
      </c>
      <c r="J10" s="252">
        <v>0</v>
      </c>
      <c r="K10" s="252">
        <v>0</v>
      </c>
      <c r="L10" s="252">
        <v>0</v>
      </c>
      <c r="M10" s="252">
        <v>0</v>
      </c>
      <c r="N10" s="252">
        <v>0</v>
      </c>
      <c r="O10" s="252">
        <v>0</v>
      </c>
      <c r="P10" s="252">
        <v>0</v>
      </c>
      <c r="Q10" s="252">
        <v>0</v>
      </c>
      <c r="R10" s="252">
        <v>173363796</v>
      </c>
      <c r="S10" s="252"/>
    </row>
    <row r="11" spans="1:19" ht="14.45" customHeight="1">
      <c r="B11" s="410" t="s">
        <v>395</v>
      </c>
      <c r="C11" s="252">
        <v>160408710.27000001</v>
      </c>
      <c r="D11" s="252">
        <v>0</v>
      </c>
      <c r="E11" s="252">
        <v>0</v>
      </c>
      <c r="F11" s="252">
        <v>0</v>
      </c>
      <c r="G11" s="252">
        <v>0</v>
      </c>
      <c r="H11" s="252">
        <v>0</v>
      </c>
      <c r="I11" s="252">
        <v>0</v>
      </c>
      <c r="J11" s="252">
        <v>0</v>
      </c>
      <c r="K11" s="252">
        <v>0</v>
      </c>
      <c r="L11" s="252">
        <v>0</v>
      </c>
      <c r="M11" s="252">
        <v>0</v>
      </c>
      <c r="N11" s="252">
        <v>0</v>
      </c>
      <c r="O11" s="252">
        <v>0</v>
      </c>
      <c r="P11" s="252">
        <v>0</v>
      </c>
      <c r="Q11" s="252">
        <v>0</v>
      </c>
      <c r="R11" s="252">
        <v>160408710.27000001</v>
      </c>
      <c r="S11" s="252"/>
    </row>
    <row r="12" spans="1:19" ht="14.45" customHeight="1">
      <c r="B12" s="410" t="s">
        <v>396</v>
      </c>
      <c r="C12" s="252">
        <v>0</v>
      </c>
      <c r="D12" s="252">
        <v>0</v>
      </c>
      <c r="E12" s="252">
        <v>630595457.12</v>
      </c>
      <c r="F12" s="252">
        <v>0</v>
      </c>
      <c r="G12" s="252">
        <v>213251735.89629999</v>
      </c>
      <c r="H12" s="252">
        <v>0</v>
      </c>
      <c r="I12" s="252">
        <v>93063825.230000004</v>
      </c>
      <c r="J12" s="252">
        <v>0</v>
      </c>
      <c r="K12" s="252">
        <v>0</v>
      </c>
      <c r="L12" s="252">
        <v>16548122.187999999</v>
      </c>
      <c r="M12" s="252">
        <v>0</v>
      </c>
      <c r="N12" s="252">
        <v>0</v>
      </c>
      <c r="O12" s="252">
        <v>0</v>
      </c>
      <c r="P12" s="252">
        <v>0</v>
      </c>
      <c r="Q12" s="252">
        <v>0</v>
      </c>
      <c r="R12" s="252">
        <v>953459140.43429995</v>
      </c>
      <c r="S12" s="252"/>
    </row>
    <row r="13" spans="1:19" ht="14.45" customHeight="1">
      <c r="B13" s="410" t="s">
        <v>397</v>
      </c>
      <c r="C13" s="252">
        <v>0</v>
      </c>
      <c r="D13" s="252">
        <v>0</v>
      </c>
      <c r="E13" s="252">
        <v>0</v>
      </c>
      <c r="F13" s="252">
        <v>0</v>
      </c>
      <c r="G13" s="252">
        <v>72122789.980000004</v>
      </c>
      <c r="H13" s="252">
        <v>0</v>
      </c>
      <c r="I13" s="252">
        <v>43025787.640000001</v>
      </c>
      <c r="J13" s="252">
        <v>0</v>
      </c>
      <c r="K13" s="252">
        <v>0</v>
      </c>
      <c r="L13" s="252">
        <v>396262625.16900003</v>
      </c>
      <c r="M13" s="252">
        <v>12394.67</v>
      </c>
      <c r="N13" s="252">
        <v>0</v>
      </c>
      <c r="O13" s="252">
        <v>0</v>
      </c>
      <c r="P13" s="252">
        <v>0</v>
      </c>
      <c r="Q13" s="252">
        <v>0</v>
      </c>
      <c r="R13" s="252">
        <v>511423597.45899999</v>
      </c>
      <c r="S13" s="252"/>
    </row>
    <row r="14" spans="1:19" ht="14.45" customHeight="1">
      <c r="B14" s="410" t="s">
        <v>637</v>
      </c>
      <c r="C14" s="252">
        <v>0</v>
      </c>
      <c r="D14" s="252">
        <v>0</v>
      </c>
      <c r="E14" s="252">
        <v>0</v>
      </c>
      <c r="F14" s="252">
        <v>0</v>
      </c>
      <c r="G14" s="252">
        <v>0</v>
      </c>
      <c r="H14" s="252">
        <v>0</v>
      </c>
      <c r="I14" s="252">
        <v>0</v>
      </c>
      <c r="J14" s="252">
        <v>0</v>
      </c>
      <c r="K14" s="252">
        <v>1001436476.61</v>
      </c>
      <c r="L14" s="252">
        <v>0</v>
      </c>
      <c r="M14" s="252">
        <v>0</v>
      </c>
      <c r="N14" s="252">
        <v>0</v>
      </c>
      <c r="O14" s="252">
        <v>0</v>
      </c>
      <c r="P14" s="252">
        <v>0</v>
      </c>
      <c r="Q14" s="252">
        <v>0</v>
      </c>
      <c r="R14" s="252">
        <v>1001436476.61</v>
      </c>
      <c r="S14" s="252"/>
    </row>
    <row r="15" spans="1:19" ht="14.45" customHeight="1">
      <c r="B15" s="410" t="s">
        <v>638</v>
      </c>
      <c r="C15" s="252">
        <v>0</v>
      </c>
      <c r="D15" s="252">
        <v>0</v>
      </c>
      <c r="E15" s="252">
        <v>0</v>
      </c>
      <c r="F15" s="252">
        <v>0</v>
      </c>
      <c r="G15" s="252">
        <v>0</v>
      </c>
      <c r="H15" s="252">
        <v>919296951.21800005</v>
      </c>
      <c r="I15" s="252">
        <v>160207071.595</v>
      </c>
      <c r="J15" s="252">
        <v>0</v>
      </c>
      <c r="K15" s="252">
        <v>214805284.68900001</v>
      </c>
      <c r="L15" s="252">
        <v>65598303.277999997</v>
      </c>
      <c r="M15" s="252">
        <v>0</v>
      </c>
      <c r="N15" s="252">
        <v>0</v>
      </c>
      <c r="O15" s="252">
        <v>0</v>
      </c>
      <c r="P15" s="252">
        <v>0</v>
      </c>
      <c r="Q15" s="252">
        <v>0</v>
      </c>
      <c r="R15" s="252">
        <v>1359907610.78</v>
      </c>
      <c r="S15" s="252"/>
    </row>
    <row r="16" spans="1:19" ht="14.45" customHeight="1">
      <c r="B16" s="410" t="s">
        <v>631</v>
      </c>
      <c r="C16" s="252">
        <v>0</v>
      </c>
      <c r="D16" s="252">
        <v>0</v>
      </c>
      <c r="E16" s="252">
        <v>0</v>
      </c>
      <c r="F16" s="252">
        <v>0</v>
      </c>
      <c r="G16" s="252">
        <v>0</v>
      </c>
      <c r="H16" s="252">
        <v>0</v>
      </c>
      <c r="I16" s="252">
        <v>0</v>
      </c>
      <c r="J16" s="252">
        <v>0</v>
      </c>
      <c r="K16" s="252">
        <v>0</v>
      </c>
      <c r="L16" s="252">
        <v>57206847.621299997</v>
      </c>
      <c r="M16" s="252">
        <v>24532779.0359</v>
      </c>
      <c r="N16" s="252">
        <v>0</v>
      </c>
      <c r="O16" s="252">
        <v>0</v>
      </c>
      <c r="P16" s="252">
        <v>0</v>
      </c>
      <c r="Q16" s="252">
        <v>0</v>
      </c>
      <c r="R16" s="252">
        <v>81739626.657199994</v>
      </c>
      <c r="S16" s="252"/>
    </row>
    <row r="17" spans="2:19" ht="14.45" customHeight="1">
      <c r="B17" s="410" t="s">
        <v>632</v>
      </c>
      <c r="C17" s="252">
        <v>0</v>
      </c>
      <c r="D17" s="252">
        <v>0</v>
      </c>
      <c r="E17" s="252">
        <v>0</v>
      </c>
      <c r="F17" s="252">
        <v>0</v>
      </c>
      <c r="G17" s="252">
        <v>0</v>
      </c>
      <c r="H17" s="252">
        <v>0</v>
      </c>
      <c r="I17" s="252">
        <v>0</v>
      </c>
      <c r="J17" s="252">
        <v>0</v>
      </c>
      <c r="K17" s="252">
        <v>0</v>
      </c>
      <c r="L17" s="252">
        <v>0</v>
      </c>
      <c r="M17" s="252">
        <v>28009258.101</v>
      </c>
      <c r="N17" s="252">
        <v>0</v>
      </c>
      <c r="O17" s="252">
        <v>0</v>
      </c>
      <c r="P17" s="252">
        <v>0</v>
      </c>
      <c r="Q17" s="252">
        <v>0</v>
      </c>
      <c r="R17" s="252">
        <v>28009258.101</v>
      </c>
      <c r="S17" s="252"/>
    </row>
    <row r="18" spans="2:19" ht="14.45" customHeight="1">
      <c r="B18" s="410" t="s">
        <v>633</v>
      </c>
      <c r="C18" s="252">
        <v>0</v>
      </c>
      <c r="D18" s="252">
        <v>0</v>
      </c>
      <c r="E18" s="252">
        <v>0</v>
      </c>
      <c r="F18" s="252">
        <v>55972291.450000003</v>
      </c>
      <c r="G18" s="252">
        <v>0</v>
      </c>
      <c r="H18" s="252">
        <v>0</v>
      </c>
      <c r="I18" s="252">
        <v>0</v>
      </c>
      <c r="J18" s="252">
        <v>0</v>
      </c>
      <c r="K18" s="252">
        <v>0</v>
      </c>
      <c r="L18" s="252">
        <v>0</v>
      </c>
      <c r="M18" s="252">
        <v>0</v>
      </c>
      <c r="N18" s="252">
        <v>0</v>
      </c>
      <c r="O18" s="252">
        <v>0</v>
      </c>
      <c r="P18" s="252">
        <v>0</v>
      </c>
      <c r="Q18" s="252">
        <v>0</v>
      </c>
      <c r="R18" s="252">
        <v>55972291.450000003</v>
      </c>
      <c r="S18" s="252"/>
    </row>
    <row r="19" spans="2:19" ht="14.45" customHeight="1">
      <c r="B19" s="410" t="s">
        <v>639</v>
      </c>
      <c r="C19" s="252">
        <v>0</v>
      </c>
      <c r="D19" s="252">
        <v>0</v>
      </c>
      <c r="E19" s="252">
        <v>0</v>
      </c>
      <c r="F19" s="252">
        <v>0</v>
      </c>
      <c r="G19" s="252">
        <v>0</v>
      </c>
      <c r="H19" s="252">
        <v>0</v>
      </c>
      <c r="I19" s="252">
        <v>0</v>
      </c>
      <c r="J19" s="252">
        <v>0</v>
      </c>
      <c r="K19" s="252">
        <v>0</v>
      </c>
      <c r="L19" s="252">
        <v>0</v>
      </c>
      <c r="M19" s="252">
        <v>0</v>
      </c>
      <c r="N19" s="252">
        <v>0</v>
      </c>
      <c r="O19" s="252">
        <v>0</v>
      </c>
      <c r="P19" s="252">
        <v>0</v>
      </c>
      <c r="Q19" s="252">
        <v>0</v>
      </c>
      <c r="R19" s="252">
        <v>0</v>
      </c>
      <c r="S19" s="252"/>
    </row>
    <row r="20" spans="2:19" ht="14.45" customHeight="1">
      <c r="B20" s="410" t="s">
        <v>640</v>
      </c>
      <c r="C20" s="252">
        <v>0</v>
      </c>
      <c r="D20" s="252">
        <v>0</v>
      </c>
      <c r="E20" s="252">
        <v>0</v>
      </c>
      <c r="F20" s="252">
        <v>0</v>
      </c>
      <c r="G20" s="252">
        <v>0</v>
      </c>
      <c r="H20" s="252">
        <v>0</v>
      </c>
      <c r="I20" s="252">
        <v>0</v>
      </c>
      <c r="J20" s="252">
        <v>0</v>
      </c>
      <c r="K20" s="252">
        <v>0</v>
      </c>
      <c r="L20" s="252">
        <v>0</v>
      </c>
      <c r="M20" s="252">
        <v>0</v>
      </c>
      <c r="N20" s="252">
        <v>0</v>
      </c>
      <c r="O20" s="252">
        <v>0</v>
      </c>
      <c r="P20" s="252">
        <v>1581481</v>
      </c>
      <c r="Q20" s="252">
        <v>0</v>
      </c>
      <c r="R20" s="252">
        <v>1581481</v>
      </c>
      <c r="S20" s="252"/>
    </row>
    <row r="21" spans="2:19" ht="14.45" customHeight="1">
      <c r="B21" s="410" t="s">
        <v>641</v>
      </c>
      <c r="C21" s="252">
        <v>0</v>
      </c>
      <c r="D21" s="252">
        <v>0</v>
      </c>
      <c r="E21" s="252">
        <v>0</v>
      </c>
      <c r="F21" s="252">
        <v>0</v>
      </c>
      <c r="G21" s="252">
        <v>0</v>
      </c>
      <c r="H21" s="252">
        <v>0</v>
      </c>
      <c r="I21" s="252">
        <v>0</v>
      </c>
      <c r="J21" s="252">
        <v>0</v>
      </c>
      <c r="K21" s="252">
        <v>0</v>
      </c>
      <c r="L21" s="252">
        <v>4504176</v>
      </c>
      <c r="M21" s="252">
        <v>0</v>
      </c>
      <c r="N21" s="252">
        <v>0</v>
      </c>
      <c r="O21" s="252">
        <v>0</v>
      </c>
      <c r="P21" s="252">
        <v>0</v>
      </c>
      <c r="Q21" s="252">
        <v>0</v>
      </c>
      <c r="R21" s="252">
        <v>4504176</v>
      </c>
      <c r="S21" s="252"/>
    </row>
    <row r="22" spans="2:19" ht="14.45" customHeight="1">
      <c r="B22" s="410" t="s">
        <v>400</v>
      </c>
      <c r="C22" s="252">
        <v>105280805.45999999</v>
      </c>
      <c r="D22" s="252">
        <v>0</v>
      </c>
      <c r="E22" s="252">
        <v>0</v>
      </c>
      <c r="F22" s="252">
        <v>0</v>
      </c>
      <c r="G22" s="252">
        <v>0</v>
      </c>
      <c r="H22" s="252">
        <v>0</v>
      </c>
      <c r="I22" s="252">
        <v>0</v>
      </c>
      <c r="J22" s="252">
        <v>0</v>
      </c>
      <c r="K22" s="252">
        <v>161257981.61000001</v>
      </c>
      <c r="L22" s="252">
        <v>151420821.035</v>
      </c>
      <c r="M22" s="252">
        <v>0</v>
      </c>
      <c r="N22" s="252">
        <v>33682621.609999999</v>
      </c>
      <c r="O22" s="252">
        <v>0</v>
      </c>
      <c r="P22" s="252">
        <v>0</v>
      </c>
      <c r="Q22" s="252">
        <v>431353866.91000003</v>
      </c>
      <c r="R22" s="252">
        <v>882996096.625</v>
      </c>
      <c r="S22" s="252"/>
    </row>
    <row r="23" spans="2:19" ht="14.45" customHeight="1">
      <c r="B23" s="155" t="s">
        <v>635</v>
      </c>
      <c r="C23" s="467">
        <v>6150728760.4860001</v>
      </c>
      <c r="D23" s="467">
        <v>0</v>
      </c>
      <c r="E23" s="467">
        <v>630595457.12</v>
      </c>
      <c r="F23" s="467">
        <v>55972291.450000003</v>
      </c>
      <c r="G23" s="467">
        <v>290461058.1663</v>
      </c>
      <c r="H23" s="467">
        <v>919296951.21800005</v>
      </c>
      <c r="I23" s="467">
        <v>296296684.46499997</v>
      </c>
      <c r="J23" s="467">
        <v>0</v>
      </c>
      <c r="K23" s="467">
        <v>1377499742.859</v>
      </c>
      <c r="L23" s="467">
        <v>691540895.28919995</v>
      </c>
      <c r="M23" s="467">
        <v>52554431.8059</v>
      </c>
      <c r="N23" s="467">
        <v>33682621.609999999</v>
      </c>
      <c r="O23" s="467">
        <v>0</v>
      </c>
      <c r="P23" s="467">
        <v>1581481</v>
      </c>
      <c r="Q23" s="467">
        <v>431353866.91000003</v>
      </c>
      <c r="R23" s="467">
        <v>10931564242.3794</v>
      </c>
      <c r="S23" s="155"/>
    </row>
  </sheetData>
  <mergeCells count="4">
    <mergeCell ref="C5:Q5"/>
    <mergeCell ref="R5:R6"/>
    <mergeCell ref="S5:S6"/>
    <mergeCell ref="B2:S2"/>
  </mergeCells>
  <pageMargins left="0.70866141732283472" right="0.70866141732283472" top="0.74803149606299213" bottom="0.74803149606299213" header="0.31496062992125984" footer="0.31496062992125984"/>
  <pageSetup paperSize="9" scale="35" orientation="landscape" r:id="rId1"/>
  <headerFooter>
    <oddHeader>&amp;CEN
Annex 23</oddHeader>
    <oddFooter>&amp;C&amp;"Calibri"&amp;11&amp;K000000&amp;P_x000D_&amp;1#&amp;"Calibri"&amp;10&amp;K000000Internal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0">
    <pageSetUpPr fitToPage="1"/>
  </sheetPr>
  <dimension ref="B1:C10"/>
  <sheetViews>
    <sheetView showGridLines="0" showRowColHeaders="0" zoomScale="60" zoomScaleNormal="60" workbookViewId="0">
      <selection activeCell="I9" sqref="I9"/>
    </sheetView>
  </sheetViews>
  <sheetFormatPr defaultColWidth="9.140625" defaultRowHeight="15"/>
  <cols>
    <col min="1" max="1" width="2.5703125" style="50" customWidth="1"/>
    <col min="2" max="2" width="22.85546875" style="50" customWidth="1"/>
    <col min="3" max="3" width="150.5703125" style="50" customWidth="1"/>
    <col min="4" max="16384" width="9.140625" style="50"/>
  </cols>
  <sheetData>
    <row r="1" spans="2:3" ht="10.15" customHeight="1">
      <c r="C1" s="67"/>
    </row>
    <row r="2" spans="2:3" ht="27.95" customHeight="1">
      <c r="B2" s="562" t="s">
        <v>1019</v>
      </c>
      <c r="C2" s="563"/>
    </row>
    <row r="3" spans="2:3" ht="14.45" customHeight="1">
      <c r="B3" s="172"/>
      <c r="C3" s="34"/>
    </row>
    <row r="4" spans="2:3" ht="21">
      <c r="C4" s="34"/>
    </row>
    <row r="5" spans="2:3" ht="21" customHeight="1">
      <c r="C5" s="392" t="s">
        <v>110</v>
      </c>
    </row>
    <row r="6" spans="2:3" ht="21.6" customHeight="1">
      <c r="B6" s="83" t="s">
        <v>454</v>
      </c>
      <c r="C6" s="368" t="s">
        <v>1923</v>
      </c>
    </row>
    <row r="7" spans="2:3" ht="30.95" customHeight="1">
      <c r="B7" s="83" t="s">
        <v>455</v>
      </c>
      <c r="C7" s="368" t="s">
        <v>1924</v>
      </c>
    </row>
    <row r="8" spans="2:3" ht="30.95" customHeight="1">
      <c r="B8" s="475" t="s">
        <v>456</v>
      </c>
      <c r="C8" s="368" t="s">
        <v>1883</v>
      </c>
    </row>
    <row r="9" spans="2:3" ht="31.5" customHeight="1">
      <c r="B9" s="83" t="s">
        <v>1963</v>
      </c>
      <c r="C9" s="368" t="s">
        <v>1883</v>
      </c>
    </row>
    <row r="10" spans="2:3" ht="30.95" customHeight="1">
      <c r="B10" s="83" t="s">
        <v>457</v>
      </c>
      <c r="C10" s="368" t="s">
        <v>1884</v>
      </c>
    </row>
  </sheetData>
  <mergeCells count="1">
    <mergeCell ref="B2:C2"/>
  </mergeCells>
  <pageMargins left="0.70866141732283472" right="0.70866141732283472" top="0.74803149606299213" bottom="0.74803149606299213" header="0.31496062992125984" footer="0.31496062992125984"/>
  <pageSetup paperSize="9" scale="80" fitToHeight="0" orientation="landscape" cellComments="asDisplayed" r:id="rId1"/>
  <headerFooter>
    <oddHeader>&amp;CEN
Annex XXI</oddHeader>
    <oddFooter>&amp;C&amp;"Calibri"&amp;11&amp;K000000&amp;P_x000D_&amp;1#&amp;"Calibri"&amp;10&amp;K000000Internal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B1:O7"/>
  <sheetViews>
    <sheetView showGridLines="0" showRowColHeaders="0" zoomScale="60" zoomScaleNormal="60" workbookViewId="0">
      <selection activeCell="I28" sqref="I28"/>
    </sheetView>
  </sheetViews>
  <sheetFormatPr defaultColWidth="9.140625" defaultRowHeight="15"/>
  <cols>
    <col min="1" max="1" width="2.5703125" style="50" customWidth="1"/>
    <col min="2" max="2" width="17.28515625" style="50" customWidth="1"/>
    <col min="3" max="3" width="20" style="50" customWidth="1"/>
    <col min="4" max="15" width="18.5703125" style="50" customWidth="1"/>
    <col min="16" max="16384" width="9.140625" style="50"/>
  </cols>
  <sheetData>
    <row r="1" spans="2:15" ht="10.15" customHeight="1">
      <c r="N1" s="66"/>
    </row>
    <row r="2" spans="2:15" ht="27.95" customHeight="1">
      <c r="B2" s="562" t="s">
        <v>1056</v>
      </c>
      <c r="C2" s="563"/>
      <c r="D2" s="563"/>
      <c r="E2" s="563"/>
      <c r="F2" s="563"/>
      <c r="G2" s="563"/>
      <c r="H2" s="563"/>
      <c r="I2" s="563"/>
      <c r="J2" s="563"/>
      <c r="K2" s="563"/>
      <c r="L2" s="563"/>
      <c r="M2" s="563"/>
      <c r="N2" s="563"/>
      <c r="O2" s="563"/>
    </row>
    <row r="3" spans="2:15" ht="14.45" customHeight="1">
      <c r="B3" s="172"/>
    </row>
    <row r="4" spans="2:15">
      <c r="B4" s="19"/>
    </row>
    <row r="5" spans="2:15" ht="60">
      <c r="B5" s="19"/>
      <c r="D5" s="392" t="s">
        <v>460</v>
      </c>
      <c r="E5" s="392" t="s">
        <v>461</v>
      </c>
      <c r="F5" s="89" t="s">
        <v>462</v>
      </c>
      <c r="G5" s="89" t="s">
        <v>463</v>
      </c>
      <c r="H5" s="89" t="s">
        <v>402</v>
      </c>
      <c r="I5" s="89" t="s">
        <v>403</v>
      </c>
      <c r="J5" s="89" t="s">
        <v>404</v>
      </c>
      <c r="K5" s="89" t="s">
        <v>405</v>
      </c>
      <c r="L5" s="392" t="s">
        <v>464</v>
      </c>
      <c r="M5" s="392" t="s">
        <v>465</v>
      </c>
      <c r="N5" s="392" t="s">
        <v>453</v>
      </c>
      <c r="O5" s="392" t="s">
        <v>466</v>
      </c>
    </row>
    <row r="6" spans="2:15">
      <c r="B6" s="613" t="s">
        <v>1055</v>
      </c>
      <c r="C6" s="615"/>
      <c r="D6" s="252">
        <v>42363704476.270103</v>
      </c>
      <c r="E6" s="252">
        <v>2474809910.8699999</v>
      </c>
      <c r="F6" s="252"/>
      <c r="G6" s="252">
        <v>44290410416.363098</v>
      </c>
      <c r="H6" s="96"/>
      <c r="I6" s="252">
        <v>478359</v>
      </c>
      <c r="J6" s="96"/>
      <c r="K6" s="252"/>
      <c r="L6" s="252">
        <v>4475862794.5299997</v>
      </c>
      <c r="M6" s="252"/>
      <c r="N6" s="252">
        <v>131501887.3343</v>
      </c>
      <c r="O6" s="252">
        <v>-116101840.2128</v>
      </c>
    </row>
    <row r="7" spans="2:15">
      <c r="B7" s="613" t="s">
        <v>1054</v>
      </c>
      <c r="C7" s="615"/>
      <c r="D7" s="598"/>
      <c r="E7" s="599"/>
      <c r="F7" s="599"/>
      <c r="G7" s="599"/>
      <c r="H7" s="599"/>
      <c r="I7" s="599"/>
      <c r="J7" s="599"/>
      <c r="K7" s="599"/>
      <c r="L7" s="599"/>
      <c r="M7" s="599"/>
      <c r="N7" s="599"/>
      <c r="O7" s="600"/>
    </row>
  </sheetData>
  <mergeCells count="4">
    <mergeCell ref="B7:C7"/>
    <mergeCell ref="B2:O2"/>
    <mergeCell ref="B6:C6"/>
    <mergeCell ref="D7:O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&amp;C&amp;"Calibri"&amp;11&amp;K000000&amp;P_x000D_&amp;1#&amp;"Calibri"&amp;10&amp;K000000Internal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cols>
    <col min="1" max="1" width="2.5703125" style="50" customWidth="1"/>
    <col min="2" max="2" width="17.28515625" style="50" customWidth="1"/>
    <col min="3" max="3" width="20" style="50" customWidth="1"/>
    <col min="4" max="4" width="7.5703125" style="50" customWidth="1"/>
    <col min="5" max="16" width="14.140625" style="50" customWidth="1"/>
    <col min="17" max="16384" width="9.140625" style="50"/>
  </cols>
  <sheetData>
    <row r="1" spans="2:16" ht="10.15" customHeight="1">
      <c r="O1" s="66"/>
    </row>
    <row r="2" spans="2:16" ht="27.95" customHeight="1">
      <c r="B2" s="638" t="s">
        <v>1682</v>
      </c>
      <c r="C2" s="638"/>
      <c r="D2" s="638"/>
      <c r="E2" s="638"/>
      <c r="F2" s="638"/>
      <c r="G2" s="638"/>
      <c r="H2" s="638"/>
      <c r="I2" s="638"/>
      <c r="J2" s="638"/>
      <c r="K2" s="638"/>
      <c r="L2" s="638"/>
      <c r="M2" s="638"/>
      <c r="N2" s="638"/>
      <c r="O2" s="638"/>
      <c r="P2" s="638"/>
    </row>
    <row r="3" spans="2:16" ht="14.45" customHeight="1">
      <c r="B3" s="172" t="s">
        <v>1</v>
      </c>
    </row>
    <row r="4" spans="2:16">
      <c r="B4" s="19"/>
    </row>
    <row r="5" spans="2:16">
      <c r="B5" s="636" t="s">
        <v>1057</v>
      </c>
      <c r="C5" s="636"/>
      <c r="D5" s="637"/>
      <c r="E5" s="216"/>
      <c r="F5" s="217"/>
      <c r="G5" s="217"/>
      <c r="H5" s="217"/>
      <c r="I5" s="217"/>
      <c r="J5" s="217"/>
      <c r="K5" s="218"/>
    </row>
    <row r="6" spans="2:16">
      <c r="B6" s="19"/>
    </row>
    <row r="7" spans="2:16" ht="75">
      <c r="B7" s="639" t="s">
        <v>458</v>
      </c>
      <c r="C7" s="163" t="s">
        <v>459</v>
      </c>
      <c r="D7" s="163"/>
      <c r="E7" s="163" t="s">
        <v>460</v>
      </c>
      <c r="F7" s="163" t="s">
        <v>461</v>
      </c>
      <c r="G7" s="166" t="s">
        <v>462</v>
      </c>
      <c r="H7" s="166" t="s">
        <v>463</v>
      </c>
      <c r="I7" s="166" t="s">
        <v>402</v>
      </c>
      <c r="J7" s="166" t="s">
        <v>403</v>
      </c>
      <c r="K7" s="166" t="s">
        <v>404</v>
      </c>
      <c r="L7" s="166" t="s">
        <v>405</v>
      </c>
      <c r="M7" s="163" t="s">
        <v>464</v>
      </c>
      <c r="N7" s="163" t="s">
        <v>465</v>
      </c>
      <c r="O7" s="163" t="s">
        <v>453</v>
      </c>
      <c r="P7" s="163" t="s">
        <v>466</v>
      </c>
    </row>
    <row r="8" spans="2:16">
      <c r="B8" s="640"/>
      <c r="C8" s="165" t="s">
        <v>4</v>
      </c>
      <c r="D8" s="88" t="s">
        <v>0</v>
      </c>
      <c r="E8" s="87" t="s">
        <v>5</v>
      </c>
      <c r="F8" s="87" t="s">
        <v>6</v>
      </c>
      <c r="G8" s="87" t="s">
        <v>33</v>
      </c>
      <c r="H8" s="87" t="s">
        <v>34</v>
      </c>
      <c r="I8" s="87" t="s">
        <v>73</v>
      </c>
      <c r="J8" s="87" t="s">
        <v>74</v>
      </c>
      <c r="K8" s="87" t="s">
        <v>100</v>
      </c>
      <c r="L8" s="87" t="s">
        <v>118</v>
      </c>
      <c r="M8" s="87" t="s">
        <v>119</v>
      </c>
      <c r="N8" s="87" t="s">
        <v>120</v>
      </c>
      <c r="O8" s="87" t="s">
        <v>121</v>
      </c>
      <c r="P8" s="87" t="s">
        <v>122</v>
      </c>
    </row>
    <row r="9" spans="2:16">
      <c r="B9" s="91"/>
      <c r="C9" s="92" t="s">
        <v>407</v>
      </c>
      <c r="D9" s="86" t="s">
        <v>138</v>
      </c>
      <c r="E9" s="252"/>
      <c r="F9" s="252"/>
      <c r="G9" s="252"/>
      <c r="H9" s="252"/>
      <c r="I9" s="251"/>
      <c r="J9" s="252"/>
      <c r="K9" s="251"/>
      <c r="L9" s="252"/>
      <c r="M9" s="252"/>
      <c r="N9" s="252"/>
      <c r="O9" s="252"/>
      <c r="P9" s="252"/>
    </row>
    <row r="10" spans="2:16">
      <c r="B10" s="93"/>
      <c r="C10" s="94" t="s">
        <v>467</v>
      </c>
      <c r="D10" s="86" t="s">
        <v>139</v>
      </c>
      <c r="E10" s="252"/>
      <c r="F10" s="252"/>
      <c r="G10" s="252"/>
      <c r="H10" s="252"/>
      <c r="I10" s="251"/>
      <c r="J10" s="252"/>
      <c r="K10" s="251"/>
      <c r="L10" s="252"/>
      <c r="M10" s="252"/>
      <c r="N10" s="252"/>
      <c r="O10" s="252"/>
      <c r="P10" s="252"/>
    </row>
    <row r="11" spans="2:16">
      <c r="B11" s="93"/>
      <c r="C11" s="94" t="s">
        <v>468</v>
      </c>
      <c r="D11" s="86" t="s">
        <v>160</v>
      </c>
      <c r="E11" s="252"/>
      <c r="F11" s="252"/>
      <c r="G11" s="252"/>
      <c r="H11" s="252"/>
      <c r="I11" s="251"/>
      <c r="J11" s="252"/>
      <c r="K11" s="251"/>
      <c r="L11" s="252"/>
      <c r="M11" s="252"/>
      <c r="N11" s="252"/>
      <c r="O11" s="252"/>
      <c r="P11" s="252"/>
    </row>
    <row r="12" spans="2:16">
      <c r="B12" s="93"/>
      <c r="C12" s="92" t="s">
        <v>408</v>
      </c>
      <c r="D12" s="86" t="s">
        <v>161</v>
      </c>
      <c r="E12" s="252"/>
      <c r="F12" s="252"/>
      <c r="G12" s="252"/>
      <c r="H12" s="252"/>
      <c r="I12" s="251"/>
      <c r="J12" s="252"/>
      <c r="K12" s="251"/>
      <c r="L12" s="252"/>
      <c r="M12" s="252"/>
      <c r="N12" s="252"/>
      <c r="O12" s="252"/>
      <c r="P12" s="252"/>
    </row>
    <row r="13" spans="2:16">
      <c r="B13" s="93"/>
      <c r="C13" s="92" t="s">
        <v>409</v>
      </c>
      <c r="D13" s="86" t="s">
        <v>162</v>
      </c>
      <c r="E13" s="252"/>
      <c r="F13" s="252"/>
      <c r="G13" s="252"/>
      <c r="H13" s="252"/>
      <c r="I13" s="251"/>
      <c r="J13" s="252"/>
      <c r="K13" s="251"/>
      <c r="L13" s="252"/>
      <c r="M13" s="252"/>
      <c r="N13" s="252"/>
      <c r="O13" s="252"/>
      <c r="P13" s="252"/>
    </row>
    <row r="14" spans="2:16">
      <c r="B14" s="93"/>
      <c r="C14" s="92" t="s">
        <v>410</v>
      </c>
      <c r="D14" s="86" t="s">
        <v>163</v>
      </c>
      <c r="E14" s="252"/>
      <c r="F14" s="252"/>
      <c r="G14" s="252"/>
      <c r="H14" s="252"/>
      <c r="I14" s="251"/>
      <c r="J14" s="252"/>
      <c r="K14" s="251"/>
      <c r="L14" s="252"/>
      <c r="M14" s="252"/>
      <c r="N14" s="252"/>
      <c r="O14" s="252"/>
      <c r="P14" s="252"/>
    </row>
    <row r="15" spans="2:16">
      <c r="B15" s="93"/>
      <c r="C15" s="92" t="s">
        <v>411</v>
      </c>
      <c r="D15" s="86" t="s">
        <v>172</v>
      </c>
      <c r="E15" s="252"/>
      <c r="F15" s="252"/>
      <c r="G15" s="252"/>
      <c r="H15" s="252"/>
      <c r="I15" s="251"/>
      <c r="J15" s="252"/>
      <c r="K15" s="251"/>
      <c r="L15" s="252"/>
      <c r="M15" s="252"/>
      <c r="N15" s="252"/>
      <c r="O15" s="252"/>
      <c r="P15" s="252"/>
    </row>
    <row r="16" spans="2:16">
      <c r="B16" s="93"/>
      <c r="C16" s="94" t="s">
        <v>469</v>
      </c>
      <c r="D16" s="86" t="s">
        <v>164</v>
      </c>
      <c r="E16" s="252"/>
      <c r="F16" s="252"/>
      <c r="G16" s="252"/>
      <c r="H16" s="252"/>
      <c r="I16" s="251"/>
      <c r="J16" s="252"/>
      <c r="K16" s="251"/>
      <c r="L16" s="252"/>
      <c r="M16" s="252"/>
      <c r="N16" s="252"/>
      <c r="O16" s="252"/>
      <c r="P16" s="252"/>
    </row>
    <row r="17" spans="2:16">
      <c r="B17" s="93"/>
      <c r="C17" s="94" t="s">
        <v>470</v>
      </c>
      <c r="D17" s="86" t="s">
        <v>165</v>
      </c>
      <c r="E17" s="252"/>
      <c r="F17" s="252"/>
      <c r="G17" s="252"/>
      <c r="H17" s="252"/>
      <c r="I17" s="251"/>
      <c r="J17" s="252"/>
      <c r="K17" s="251"/>
      <c r="L17" s="252"/>
      <c r="M17" s="252"/>
      <c r="N17" s="252"/>
      <c r="O17" s="252"/>
      <c r="P17" s="252"/>
    </row>
    <row r="18" spans="2:16">
      <c r="B18" s="93"/>
      <c r="C18" s="92" t="s">
        <v>412</v>
      </c>
      <c r="D18" s="86" t="s">
        <v>166</v>
      </c>
      <c r="E18" s="252"/>
      <c r="F18" s="252"/>
      <c r="G18" s="252"/>
      <c r="H18" s="252"/>
      <c r="I18" s="251"/>
      <c r="J18" s="252"/>
      <c r="K18" s="251"/>
      <c r="L18" s="252"/>
      <c r="M18" s="252"/>
      <c r="N18" s="252"/>
      <c r="O18" s="252"/>
      <c r="P18" s="252"/>
    </row>
    <row r="19" spans="2:16">
      <c r="B19" s="93"/>
      <c r="C19" s="94" t="s">
        <v>471</v>
      </c>
      <c r="D19" s="86" t="s">
        <v>564</v>
      </c>
      <c r="E19" s="252"/>
      <c r="F19" s="252"/>
      <c r="G19" s="252"/>
      <c r="H19" s="252"/>
      <c r="I19" s="251"/>
      <c r="J19" s="252"/>
      <c r="K19" s="251"/>
      <c r="L19" s="252"/>
      <c r="M19" s="252"/>
      <c r="N19" s="252"/>
      <c r="O19" s="252"/>
      <c r="P19" s="252"/>
    </row>
    <row r="20" spans="2:16">
      <c r="B20" s="93"/>
      <c r="C20" s="94" t="s">
        <v>472</v>
      </c>
      <c r="D20" s="86" t="s">
        <v>176</v>
      </c>
      <c r="E20" s="252"/>
      <c r="F20" s="252"/>
      <c r="G20" s="252"/>
      <c r="H20" s="252"/>
      <c r="I20" s="251"/>
      <c r="J20" s="252"/>
      <c r="K20" s="251"/>
      <c r="L20" s="252"/>
      <c r="M20" s="252"/>
      <c r="N20" s="252"/>
      <c r="O20" s="252"/>
      <c r="P20" s="252"/>
    </row>
    <row r="21" spans="2:16">
      <c r="B21" s="93"/>
      <c r="C21" s="92" t="s">
        <v>413</v>
      </c>
      <c r="D21" s="86" t="s">
        <v>181</v>
      </c>
      <c r="E21" s="252"/>
      <c r="F21" s="252"/>
      <c r="G21" s="252"/>
      <c r="H21" s="252"/>
      <c r="I21" s="251"/>
      <c r="J21" s="252"/>
      <c r="K21" s="251"/>
      <c r="L21" s="252"/>
      <c r="M21" s="252"/>
      <c r="N21" s="252"/>
      <c r="O21" s="252"/>
      <c r="P21" s="252"/>
    </row>
    <row r="22" spans="2:16">
      <c r="B22" s="93"/>
      <c r="C22" s="94" t="s">
        <v>473</v>
      </c>
      <c r="D22" s="86" t="s">
        <v>183</v>
      </c>
      <c r="E22" s="252"/>
      <c r="F22" s="252"/>
      <c r="G22" s="252"/>
      <c r="H22" s="252"/>
      <c r="I22" s="251"/>
      <c r="J22" s="252"/>
      <c r="K22" s="251"/>
      <c r="L22" s="252"/>
      <c r="M22" s="252"/>
      <c r="N22" s="252"/>
      <c r="O22" s="252"/>
      <c r="P22" s="252"/>
    </row>
    <row r="23" spans="2:16">
      <c r="B23" s="93"/>
      <c r="C23" s="94" t="s">
        <v>474</v>
      </c>
      <c r="D23" s="86" t="s">
        <v>185</v>
      </c>
      <c r="E23" s="252"/>
      <c r="F23" s="252"/>
      <c r="G23" s="252"/>
      <c r="H23" s="252"/>
      <c r="I23" s="251"/>
      <c r="J23" s="252"/>
      <c r="K23" s="251"/>
      <c r="L23" s="252"/>
      <c r="M23" s="252"/>
      <c r="N23" s="252"/>
      <c r="O23" s="252"/>
      <c r="P23" s="252"/>
    </row>
    <row r="24" spans="2:16">
      <c r="B24" s="93"/>
      <c r="C24" s="94" t="s">
        <v>475</v>
      </c>
      <c r="D24" s="86" t="s">
        <v>186</v>
      </c>
      <c r="E24" s="252"/>
      <c r="F24" s="252"/>
      <c r="G24" s="252"/>
      <c r="H24" s="252"/>
      <c r="I24" s="251"/>
      <c r="J24" s="252"/>
      <c r="K24" s="251"/>
      <c r="L24" s="252"/>
      <c r="M24" s="252"/>
      <c r="N24" s="252"/>
      <c r="O24" s="252"/>
      <c r="P24" s="252"/>
    </row>
    <row r="25" spans="2:16">
      <c r="B25" s="95"/>
      <c r="C25" s="92" t="s">
        <v>414</v>
      </c>
      <c r="D25" s="86" t="s">
        <v>187</v>
      </c>
      <c r="E25" s="252"/>
      <c r="F25" s="252"/>
      <c r="G25" s="252"/>
      <c r="H25" s="252"/>
      <c r="I25" s="251"/>
      <c r="J25" s="252"/>
      <c r="K25" s="251"/>
      <c r="L25" s="252"/>
      <c r="M25" s="252"/>
      <c r="N25" s="252"/>
      <c r="O25" s="252"/>
      <c r="P25" s="252"/>
    </row>
    <row r="26" spans="2:16">
      <c r="B26" s="641" t="str">
        <f>"Total " &amp; E5</f>
        <v xml:space="preserve">Total </v>
      </c>
      <c r="C26" s="642"/>
      <c r="D26" s="86" t="s">
        <v>188</v>
      </c>
      <c r="E26" s="252"/>
      <c r="F26" s="252"/>
      <c r="G26" s="252"/>
      <c r="H26" s="252"/>
      <c r="I26" s="251"/>
      <c r="J26" s="252"/>
      <c r="K26" s="251"/>
      <c r="L26" s="252"/>
      <c r="M26" s="252"/>
      <c r="N26" s="252"/>
      <c r="O26" s="252"/>
      <c r="P26" s="252"/>
    </row>
    <row r="28" spans="2:16">
      <c r="B28" s="145"/>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cols>
    <col min="1" max="1" width="2.5703125" style="50" customWidth="1"/>
    <col min="2" max="2" width="17.28515625" style="50" customWidth="1"/>
    <col min="3" max="3" width="20" style="50" customWidth="1"/>
    <col min="4" max="4" width="7.5703125" style="50" customWidth="1"/>
    <col min="5" max="16" width="14.140625" style="50" customWidth="1"/>
    <col min="17" max="16384" width="9.140625" style="50"/>
  </cols>
  <sheetData>
    <row r="1" spans="2:16" ht="10.15" customHeight="1">
      <c r="O1" s="66"/>
    </row>
    <row r="2" spans="2:16" ht="27.95" customHeight="1">
      <c r="B2" s="638" t="s">
        <v>1683</v>
      </c>
      <c r="C2" s="638"/>
      <c r="D2" s="638"/>
      <c r="E2" s="638"/>
      <c r="F2" s="638"/>
      <c r="G2" s="638"/>
      <c r="H2" s="638"/>
      <c r="I2" s="638"/>
      <c r="J2" s="638"/>
      <c r="K2" s="638"/>
      <c r="L2" s="638"/>
      <c r="M2" s="638"/>
      <c r="N2" s="638"/>
      <c r="O2" s="638"/>
      <c r="P2" s="638"/>
    </row>
    <row r="3" spans="2:16" ht="14.45" customHeight="1">
      <c r="B3" s="172" t="s">
        <v>1</v>
      </c>
    </row>
    <row r="4" spans="2:16">
      <c r="B4" s="19"/>
    </row>
    <row r="5" spans="2:16">
      <c r="B5" s="636" t="s">
        <v>1057</v>
      </c>
      <c r="C5" s="636"/>
      <c r="D5" s="637"/>
      <c r="E5" s="216"/>
      <c r="F5" s="217"/>
      <c r="G5" s="217"/>
      <c r="H5" s="217"/>
      <c r="I5" s="217"/>
      <c r="J5" s="217"/>
      <c r="K5" s="218"/>
    </row>
    <row r="6" spans="2:16">
      <c r="B6" s="19"/>
    </row>
    <row r="7" spans="2:16" ht="75">
      <c r="B7" s="639" t="s">
        <v>1681</v>
      </c>
      <c r="C7" s="262" t="s">
        <v>459</v>
      </c>
      <c r="D7" s="262"/>
      <c r="E7" s="262" t="s">
        <v>460</v>
      </c>
      <c r="F7" s="262" t="s">
        <v>461</v>
      </c>
      <c r="G7" s="266" t="s">
        <v>462</v>
      </c>
      <c r="H7" s="266" t="s">
        <v>463</v>
      </c>
      <c r="I7" s="266" t="s">
        <v>402</v>
      </c>
      <c r="J7" s="266" t="s">
        <v>403</v>
      </c>
      <c r="K7" s="266" t="s">
        <v>404</v>
      </c>
      <c r="L7" s="266" t="s">
        <v>405</v>
      </c>
      <c r="M7" s="262" t="s">
        <v>464</v>
      </c>
      <c r="N7" s="262" t="s">
        <v>465</v>
      </c>
      <c r="O7" s="262" t="s">
        <v>453</v>
      </c>
      <c r="P7" s="262" t="s">
        <v>466</v>
      </c>
    </row>
    <row r="8" spans="2:16">
      <c r="B8" s="640"/>
      <c r="C8" s="264" t="s">
        <v>4</v>
      </c>
      <c r="D8" s="88" t="s">
        <v>0</v>
      </c>
      <c r="E8" s="87" t="s">
        <v>5</v>
      </c>
      <c r="F8" s="87" t="s">
        <v>6</v>
      </c>
      <c r="G8" s="87" t="s">
        <v>33</v>
      </c>
      <c r="H8" s="87" t="s">
        <v>34</v>
      </c>
      <c r="I8" s="87" t="s">
        <v>73</v>
      </c>
      <c r="J8" s="87" t="s">
        <v>74</v>
      </c>
      <c r="K8" s="87" t="s">
        <v>100</v>
      </c>
      <c r="L8" s="87" t="s">
        <v>118</v>
      </c>
      <c r="M8" s="87" t="s">
        <v>119</v>
      </c>
      <c r="N8" s="87" t="s">
        <v>120</v>
      </c>
      <c r="O8" s="87" t="s">
        <v>121</v>
      </c>
      <c r="P8" s="87" t="s">
        <v>122</v>
      </c>
    </row>
    <row r="9" spans="2:16">
      <c r="B9" s="91"/>
      <c r="C9" s="265" t="s">
        <v>407</v>
      </c>
      <c r="D9" s="86" t="s">
        <v>138</v>
      </c>
      <c r="E9" s="252"/>
      <c r="F9" s="252"/>
      <c r="G9" s="252"/>
      <c r="H9" s="252"/>
      <c r="I9" s="251"/>
      <c r="J9" s="252"/>
      <c r="K9" s="251"/>
      <c r="L9" s="252"/>
      <c r="M9" s="252"/>
      <c r="N9" s="252"/>
      <c r="O9" s="252"/>
      <c r="P9" s="252"/>
    </row>
    <row r="10" spans="2:16">
      <c r="B10" s="93"/>
      <c r="C10" s="94" t="s">
        <v>467</v>
      </c>
      <c r="D10" s="86" t="s">
        <v>139</v>
      </c>
      <c r="E10" s="252"/>
      <c r="F10" s="252"/>
      <c r="G10" s="252"/>
      <c r="H10" s="252"/>
      <c r="I10" s="251"/>
      <c r="J10" s="252"/>
      <c r="K10" s="251"/>
      <c r="L10" s="252"/>
      <c r="M10" s="252"/>
      <c r="N10" s="252"/>
      <c r="O10" s="252"/>
      <c r="P10" s="252"/>
    </row>
    <row r="11" spans="2:16">
      <c r="B11" s="93"/>
      <c r="C11" s="94" t="s">
        <v>468</v>
      </c>
      <c r="D11" s="86" t="s">
        <v>160</v>
      </c>
      <c r="E11" s="252"/>
      <c r="F11" s="252"/>
      <c r="G11" s="252"/>
      <c r="H11" s="252"/>
      <c r="I11" s="251"/>
      <c r="J11" s="252"/>
      <c r="K11" s="251"/>
      <c r="L11" s="252"/>
      <c r="M11" s="252"/>
      <c r="N11" s="252"/>
      <c r="O11" s="252"/>
      <c r="P11" s="252"/>
    </row>
    <row r="12" spans="2:16">
      <c r="B12" s="93"/>
      <c r="C12" s="265" t="s">
        <v>408</v>
      </c>
      <c r="D12" s="86" t="s">
        <v>161</v>
      </c>
      <c r="E12" s="252"/>
      <c r="F12" s="252"/>
      <c r="G12" s="252"/>
      <c r="H12" s="252"/>
      <c r="I12" s="251"/>
      <c r="J12" s="252"/>
      <c r="K12" s="251"/>
      <c r="L12" s="252"/>
      <c r="M12" s="252"/>
      <c r="N12" s="252"/>
      <c r="O12" s="252"/>
      <c r="P12" s="252"/>
    </row>
    <row r="13" spans="2:16">
      <c r="B13" s="93"/>
      <c r="C13" s="265" t="s">
        <v>409</v>
      </c>
      <c r="D13" s="86" t="s">
        <v>162</v>
      </c>
      <c r="E13" s="252"/>
      <c r="F13" s="252"/>
      <c r="G13" s="252"/>
      <c r="H13" s="252"/>
      <c r="I13" s="251"/>
      <c r="J13" s="252"/>
      <c r="K13" s="251"/>
      <c r="L13" s="252"/>
      <c r="M13" s="252"/>
      <c r="N13" s="252"/>
      <c r="O13" s="252"/>
      <c r="P13" s="252"/>
    </row>
    <row r="14" spans="2:16">
      <c r="B14" s="93"/>
      <c r="C14" s="265" t="s">
        <v>410</v>
      </c>
      <c r="D14" s="86" t="s">
        <v>163</v>
      </c>
      <c r="E14" s="252"/>
      <c r="F14" s="252"/>
      <c r="G14" s="252"/>
      <c r="H14" s="252"/>
      <c r="I14" s="251"/>
      <c r="J14" s="252"/>
      <c r="K14" s="251"/>
      <c r="L14" s="252"/>
      <c r="M14" s="252"/>
      <c r="N14" s="252"/>
      <c r="O14" s="252"/>
      <c r="P14" s="252"/>
    </row>
    <row r="15" spans="2:16">
      <c r="B15" s="93"/>
      <c r="C15" s="265" t="s">
        <v>411</v>
      </c>
      <c r="D15" s="86" t="s">
        <v>172</v>
      </c>
      <c r="E15" s="252"/>
      <c r="F15" s="252"/>
      <c r="G15" s="252"/>
      <c r="H15" s="252"/>
      <c r="I15" s="251"/>
      <c r="J15" s="252"/>
      <c r="K15" s="251"/>
      <c r="L15" s="252"/>
      <c r="M15" s="252"/>
      <c r="N15" s="252"/>
      <c r="O15" s="252"/>
      <c r="P15" s="252"/>
    </row>
    <row r="16" spans="2:16">
      <c r="B16" s="93"/>
      <c r="C16" s="94" t="s">
        <v>469</v>
      </c>
      <c r="D16" s="86" t="s">
        <v>164</v>
      </c>
      <c r="E16" s="252"/>
      <c r="F16" s="252"/>
      <c r="G16" s="252"/>
      <c r="H16" s="252"/>
      <c r="I16" s="251"/>
      <c r="J16" s="252"/>
      <c r="K16" s="251"/>
      <c r="L16" s="252"/>
      <c r="M16" s="252"/>
      <c r="N16" s="252"/>
      <c r="O16" s="252"/>
      <c r="P16" s="252"/>
    </row>
    <row r="17" spans="2:16">
      <c r="B17" s="93"/>
      <c r="C17" s="94" t="s">
        <v>470</v>
      </c>
      <c r="D17" s="86" t="s">
        <v>165</v>
      </c>
      <c r="E17" s="252"/>
      <c r="F17" s="252"/>
      <c r="G17" s="252"/>
      <c r="H17" s="252"/>
      <c r="I17" s="251"/>
      <c r="J17" s="252"/>
      <c r="K17" s="251"/>
      <c r="L17" s="252"/>
      <c r="M17" s="252"/>
      <c r="N17" s="252"/>
      <c r="O17" s="252"/>
      <c r="P17" s="252"/>
    </row>
    <row r="18" spans="2:16">
      <c r="B18" s="93"/>
      <c r="C18" s="265" t="s">
        <v>412</v>
      </c>
      <c r="D18" s="86" t="s">
        <v>166</v>
      </c>
      <c r="E18" s="252"/>
      <c r="F18" s="252"/>
      <c r="G18" s="252"/>
      <c r="H18" s="252"/>
      <c r="I18" s="251"/>
      <c r="J18" s="252"/>
      <c r="K18" s="251"/>
      <c r="L18" s="252"/>
      <c r="M18" s="252"/>
      <c r="N18" s="252"/>
      <c r="O18" s="252"/>
      <c r="P18" s="252"/>
    </row>
    <row r="19" spans="2:16">
      <c r="B19" s="93"/>
      <c r="C19" s="94" t="s">
        <v>471</v>
      </c>
      <c r="D19" s="86" t="s">
        <v>564</v>
      </c>
      <c r="E19" s="252"/>
      <c r="F19" s="252"/>
      <c r="G19" s="252"/>
      <c r="H19" s="252"/>
      <c r="I19" s="251"/>
      <c r="J19" s="252"/>
      <c r="K19" s="251"/>
      <c r="L19" s="252"/>
      <c r="M19" s="252"/>
      <c r="N19" s="252"/>
      <c r="O19" s="252"/>
      <c r="P19" s="252"/>
    </row>
    <row r="20" spans="2:16">
      <c r="B20" s="93"/>
      <c r="C20" s="94" t="s">
        <v>472</v>
      </c>
      <c r="D20" s="86" t="s">
        <v>176</v>
      </c>
      <c r="E20" s="252"/>
      <c r="F20" s="252"/>
      <c r="G20" s="252"/>
      <c r="H20" s="252"/>
      <c r="I20" s="251"/>
      <c r="J20" s="252"/>
      <c r="K20" s="251"/>
      <c r="L20" s="252"/>
      <c r="M20" s="252"/>
      <c r="N20" s="252"/>
      <c r="O20" s="252"/>
      <c r="P20" s="252"/>
    </row>
    <row r="21" spans="2:16">
      <c r="B21" s="93"/>
      <c r="C21" s="265" t="s">
        <v>413</v>
      </c>
      <c r="D21" s="86" t="s">
        <v>181</v>
      </c>
      <c r="E21" s="252"/>
      <c r="F21" s="252"/>
      <c r="G21" s="252"/>
      <c r="H21" s="252"/>
      <c r="I21" s="251"/>
      <c r="J21" s="252"/>
      <c r="K21" s="251"/>
      <c r="L21" s="252"/>
      <c r="M21" s="252"/>
      <c r="N21" s="252"/>
      <c r="O21" s="252"/>
      <c r="P21" s="252"/>
    </row>
    <row r="22" spans="2:16">
      <c r="B22" s="93"/>
      <c r="C22" s="94" t="s">
        <v>473</v>
      </c>
      <c r="D22" s="86" t="s">
        <v>183</v>
      </c>
      <c r="E22" s="252"/>
      <c r="F22" s="252"/>
      <c r="G22" s="252"/>
      <c r="H22" s="252"/>
      <c r="I22" s="251"/>
      <c r="J22" s="252"/>
      <c r="K22" s="251"/>
      <c r="L22" s="252"/>
      <c r="M22" s="252"/>
      <c r="N22" s="252"/>
      <c r="O22" s="252"/>
      <c r="P22" s="252"/>
    </row>
    <row r="23" spans="2:16">
      <c r="B23" s="93"/>
      <c r="C23" s="94" t="s">
        <v>474</v>
      </c>
      <c r="D23" s="86" t="s">
        <v>185</v>
      </c>
      <c r="E23" s="252"/>
      <c r="F23" s="252"/>
      <c r="G23" s="252"/>
      <c r="H23" s="252"/>
      <c r="I23" s="251"/>
      <c r="J23" s="252"/>
      <c r="K23" s="251"/>
      <c r="L23" s="252"/>
      <c r="M23" s="252"/>
      <c r="N23" s="252"/>
      <c r="O23" s="252"/>
      <c r="P23" s="252"/>
    </row>
    <row r="24" spans="2:16">
      <c r="B24" s="93"/>
      <c r="C24" s="94" t="s">
        <v>475</v>
      </c>
      <c r="D24" s="86" t="s">
        <v>186</v>
      </c>
      <c r="E24" s="252"/>
      <c r="F24" s="252"/>
      <c r="G24" s="252"/>
      <c r="H24" s="252"/>
      <c r="I24" s="251"/>
      <c r="J24" s="252"/>
      <c r="K24" s="251"/>
      <c r="L24" s="252"/>
      <c r="M24" s="252"/>
      <c r="N24" s="252"/>
      <c r="O24" s="252"/>
      <c r="P24" s="252"/>
    </row>
    <row r="25" spans="2:16">
      <c r="B25" s="95"/>
      <c r="C25" s="265" t="s">
        <v>414</v>
      </c>
      <c r="D25" s="86" t="s">
        <v>187</v>
      </c>
      <c r="E25" s="252"/>
      <c r="F25" s="252"/>
      <c r="G25" s="252"/>
      <c r="H25" s="252"/>
      <c r="I25" s="251"/>
      <c r="J25" s="252"/>
      <c r="K25" s="251"/>
      <c r="L25" s="252"/>
      <c r="M25" s="252"/>
      <c r="N25" s="252"/>
      <c r="O25" s="252"/>
      <c r="P25" s="252"/>
    </row>
    <row r="26" spans="2:16">
      <c r="B26" s="641" t="str">
        <f>"Total " &amp; E5</f>
        <v xml:space="preserve">Total </v>
      </c>
      <c r="C26" s="642"/>
      <c r="D26" s="86" t="s">
        <v>188</v>
      </c>
      <c r="E26" s="252"/>
      <c r="F26" s="252"/>
      <c r="G26" s="252"/>
      <c r="H26" s="252"/>
      <c r="I26" s="251"/>
      <c r="J26" s="252"/>
      <c r="K26" s="251"/>
      <c r="L26" s="252"/>
      <c r="M26" s="252"/>
      <c r="N26" s="252"/>
      <c r="O26" s="252"/>
      <c r="P26" s="252"/>
    </row>
    <row r="28" spans="2:16">
      <c r="B28" s="145"/>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2">
    <pageSetUpPr autoPageBreaks="0" fitToPage="1"/>
  </sheetPr>
  <dimension ref="B1:H21"/>
  <sheetViews>
    <sheetView showGridLines="0" showRowColHeaders="0" zoomScale="60" zoomScaleNormal="60" zoomScaleSheetLayoutView="100" workbookViewId="0">
      <selection activeCell="R41" sqref="R41"/>
    </sheetView>
  </sheetViews>
  <sheetFormatPr defaultColWidth="9.140625" defaultRowHeight="15"/>
  <cols>
    <col min="1" max="1" width="2.5703125" style="50" customWidth="1"/>
    <col min="2" max="2" width="66.42578125" style="50" customWidth="1"/>
    <col min="3" max="3" width="31" style="50" customWidth="1"/>
    <col min="4" max="7" width="23.28515625" style="50" customWidth="1"/>
    <col min="8" max="16384" width="9.140625" style="50"/>
  </cols>
  <sheetData>
    <row r="1" spans="2:8" ht="10.15" customHeight="1"/>
    <row r="2" spans="2:8" ht="27.95" customHeight="1">
      <c r="B2" s="562" t="s">
        <v>987</v>
      </c>
      <c r="C2" s="563"/>
      <c r="D2" s="563"/>
      <c r="E2" s="563"/>
      <c r="F2" s="563"/>
      <c r="G2" s="563"/>
      <c r="H2" s="2"/>
    </row>
    <row r="3" spans="2:8" ht="14.45" customHeight="1">
      <c r="B3" s="172"/>
    </row>
    <row r="4" spans="2:8">
      <c r="B4" s="40"/>
      <c r="C4" s="40"/>
      <c r="D4" s="40"/>
      <c r="E4" s="40"/>
    </row>
    <row r="5" spans="2:8" ht="60">
      <c r="B5" s="47"/>
      <c r="C5" s="89" t="s">
        <v>957</v>
      </c>
      <c r="D5" s="113" t="s">
        <v>476</v>
      </c>
      <c r="E5" s="113" t="s">
        <v>477</v>
      </c>
      <c r="F5" s="113" t="s">
        <v>958</v>
      </c>
      <c r="G5" s="113" t="s">
        <v>478</v>
      </c>
      <c r="H5"/>
    </row>
    <row r="6" spans="2:8">
      <c r="B6" s="377" t="s">
        <v>391</v>
      </c>
      <c r="C6" s="252"/>
      <c r="D6" s="252">
        <v>6100875201.8299999</v>
      </c>
      <c r="E6" s="251">
        <v>1</v>
      </c>
      <c r="F6" s="251"/>
      <c r="G6" s="251"/>
    </row>
    <row r="7" spans="2:8">
      <c r="B7" s="448" t="s">
        <v>479</v>
      </c>
      <c r="C7" s="222"/>
      <c r="D7" s="252">
        <v>127857477.92</v>
      </c>
      <c r="E7" s="251">
        <v>1</v>
      </c>
      <c r="F7" s="251"/>
      <c r="G7" s="251"/>
    </row>
    <row r="8" spans="2:8">
      <c r="B8" s="448" t="s">
        <v>480</v>
      </c>
      <c r="C8" s="222"/>
      <c r="D8" s="252">
        <v>178288057.41</v>
      </c>
      <c r="E8" s="251">
        <v>1</v>
      </c>
      <c r="F8" s="251"/>
      <c r="G8" s="251"/>
    </row>
    <row r="9" spans="2:8">
      <c r="B9" s="377" t="s">
        <v>396</v>
      </c>
      <c r="C9" s="252"/>
      <c r="D9" s="252">
        <v>1753317032.95</v>
      </c>
      <c r="E9" s="251">
        <v>1</v>
      </c>
      <c r="F9" s="251"/>
      <c r="G9" s="251"/>
    </row>
    <row r="10" spans="2:8">
      <c r="B10" s="377" t="s">
        <v>397</v>
      </c>
      <c r="C10" s="252">
        <v>1400094036.9100001</v>
      </c>
      <c r="D10" s="252">
        <v>1987339157.48</v>
      </c>
      <c r="E10" s="251">
        <v>0.33169999999999999</v>
      </c>
      <c r="F10" s="251">
        <v>1E-4</v>
      </c>
      <c r="G10" s="251">
        <v>0.66810000000000003</v>
      </c>
    </row>
    <row r="11" spans="2:8" ht="30">
      <c r="B11" s="448" t="s">
        <v>481</v>
      </c>
      <c r="C11" s="222"/>
      <c r="D11" s="252"/>
      <c r="E11" s="251"/>
      <c r="F11" s="251"/>
      <c r="G11" s="251"/>
    </row>
    <row r="12" spans="2:8">
      <c r="B12" s="448" t="s">
        <v>482</v>
      </c>
      <c r="C12" s="222"/>
      <c r="D12" s="252"/>
      <c r="E12" s="251"/>
      <c r="F12" s="251"/>
      <c r="G12" s="251"/>
    </row>
    <row r="13" spans="2:8">
      <c r="B13" s="377" t="s">
        <v>398</v>
      </c>
      <c r="C13" s="252">
        <v>42082630259.779999</v>
      </c>
      <c r="D13" s="252">
        <v>45290382821.18</v>
      </c>
      <c r="E13" s="251">
        <v>7.85E-2</v>
      </c>
      <c r="F13" s="251">
        <v>5.7000000000000002E-3</v>
      </c>
      <c r="G13" s="251">
        <v>0.91579999999999995</v>
      </c>
    </row>
    <row r="14" spans="2:8">
      <c r="B14" s="477" t="s">
        <v>483</v>
      </c>
      <c r="C14" s="222"/>
      <c r="D14" s="252">
        <v>6732249004.5200005</v>
      </c>
      <c r="E14" s="251">
        <v>7.3800000000000004E-2</v>
      </c>
      <c r="F14" s="251">
        <v>3.6700000000000003E-2</v>
      </c>
      <c r="G14" s="251">
        <v>0.88949999999999996</v>
      </c>
    </row>
    <row r="15" spans="2:8">
      <c r="B15" s="477" t="s">
        <v>484</v>
      </c>
      <c r="C15" s="222"/>
      <c r="D15" s="252">
        <v>33595563849.549999</v>
      </c>
      <c r="E15" s="251">
        <v>3.1E-2</v>
      </c>
      <c r="F15" s="251"/>
      <c r="G15" s="251">
        <v>0.96899999999999997</v>
      </c>
    </row>
    <row r="16" spans="2:8">
      <c r="B16" s="477" t="s">
        <v>485</v>
      </c>
      <c r="C16" s="222"/>
      <c r="D16" s="252"/>
      <c r="E16" s="251"/>
      <c r="F16" s="251"/>
      <c r="G16" s="251"/>
    </row>
    <row r="17" spans="2:7">
      <c r="B17" s="477" t="s">
        <v>486</v>
      </c>
      <c r="C17" s="222"/>
      <c r="D17" s="252">
        <v>2338940675.3899999</v>
      </c>
      <c r="E17" s="251">
        <v>0.2661</v>
      </c>
      <c r="F17" s="251">
        <v>4.8999999999999998E-3</v>
      </c>
      <c r="G17" s="251">
        <v>0.72899999999999998</v>
      </c>
    </row>
    <row r="18" spans="2:7">
      <c r="B18" s="477" t="s">
        <v>487</v>
      </c>
      <c r="C18" s="222"/>
      <c r="D18" s="252">
        <v>2623629291.73</v>
      </c>
      <c r="E18" s="251">
        <v>0.53149999999999997</v>
      </c>
      <c r="F18" s="251"/>
      <c r="G18" s="251">
        <v>0.46850000000000003</v>
      </c>
    </row>
    <row r="19" spans="2:7">
      <c r="B19" s="377" t="s">
        <v>117</v>
      </c>
      <c r="C19" s="252"/>
      <c r="D19" s="252">
        <v>4504176</v>
      </c>
      <c r="E19" s="251">
        <v>1</v>
      </c>
      <c r="F19" s="251"/>
      <c r="G19" s="251"/>
    </row>
    <row r="20" spans="2:7">
      <c r="B20" s="377" t="s">
        <v>488</v>
      </c>
      <c r="C20" s="252"/>
      <c r="D20" s="252"/>
      <c r="E20" s="251"/>
      <c r="F20" s="251"/>
      <c r="G20" s="251"/>
    </row>
    <row r="21" spans="2:7">
      <c r="B21" s="83" t="s">
        <v>291</v>
      </c>
      <c r="C21" s="395">
        <v>43482724296.690002</v>
      </c>
      <c r="D21" s="395">
        <v>55136418389.440002</v>
      </c>
      <c r="E21" s="476">
        <v>0.219</v>
      </c>
      <c r="F21" s="476">
        <v>4.7000000000000002E-3</v>
      </c>
      <c r="G21" s="476">
        <v>0.77629999999999999</v>
      </c>
    </row>
  </sheetData>
  <mergeCells count="1">
    <mergeCell ref="B2:G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3">
    <pageSetUpPr autoPageBreaks="0" fitToPage="1"/>
  </sheetPr>
  <dimension ref="B1:I24"/>
  <sheetViews>
    <sheetView showGridLines="0" showRowColHeaders="0" zoomScale="60" zoomScaleNormal="60" zoomScaleSheetLayoutView="100" zoomScalePageLayoutView="80" workbookViewId="0">
      <selection activeCell="R27" sqref="R27"/>
    </sheetView>
  </sheetViews>
  <sheetFormatPr defaultColWidth="9.140625" defaultRowHeight="15"/>
  <cols>
    <col min="1" max="1" width="2.5703125" style="50" customWidth="1"/>
    <col min="2" max="2" width="62.28515625" style="50" customWidth="1"/>
    <col min="3" max="3" width="31.5703125" style="50" customWidth="1"/>
    <col min="4" max="4" width="30.42578125" style="50" bestFit="1" customWidth="1"/>
    <col min="5" max="5" width="11.140625" style="50" bestFit="1" customWidth="1"/>
    <col min="6" max="16384" width="9.140625" style="50"/>
  </cols>
  <sheetData>
    <row r="1" spans="2:9" ht="10.15" customHeight="1"/>
    <row r="2" spans="2:9" ht="27.95" customHeight="1">
      <c r="B2" s="562" t="s">
        <v>988</v>
      </c>
      <c r="C2" s="563"/>
      <c r="D2" s="563"/>
      <c r="E2" s="36"/>
      <c r="F2" s="36"/>
      <c r="G2" s="36"/>
      <c r="H2" s="36"/>
      <c r="I2" s="36"/>
    </row>
    <row r="3" spans="2:9" ht="14.45" customHeight="1">
      <c r="B3" s="172"/>
    </row>
    <row r="4" spans="2:9">
      <c r="B4" s="57"/>
      <c r="C4" s="64"/>
      <c r="D4" s="64"/>
    </row>
    <row r="5" spans="2:9" ht="30">
      <c r="B5" s="59"/>
      <c r="C5" s="113" t="s">
        <v>489</v>
      </c>
      <c r="D5" s="113" t="s">
        <v>490</v>
      </c>
    </row>
    <row r="6" spans="2:9">
      <c r="B6" s="180" t="s">
        <v>491</v>
      </c>
      <c r="C6" s="180"/>
      <c r="D6" s="180"/>
    </row>
    <row r="7" spans="2:9">
      <c r="B7" s="469" t="s">
        <v>492</v>
      </c>
      <c r="C7" s="252"/>
      <c r="D7" s="252"/>
    </row>
    <row r="8" spans="2:9">
      <c r="B8" s="469" t="s">
        <v>396</v>
      </c>
      <c r="C8" s="252"/>
      <c r="D8" s="252"/>
    </row>
    <row r="9" spans="2:9">
      <c r="B9" s="469" t="s">
        <v>493</v>
      </c>
      <c r="C9" s="252"/>
      <c r="D9" s="252"/>
    </row>
    <row r="10" spans="2:9">
      <c r="B10" s="479" t="s">
        <v>1658</v>
      </c>
      <c r="C10" s="252"/>
      <c r="D10" s="252"/>
    </row>
    <row r="11" spans="2:9">
      <c r="B11" s="479" t="s">
        <v>495</v>
      </c>
      <c r="C11" s="252"/>
      <c r="D11" s="252"/>
    </row>
    <row r="12" spans="2:9">
      <c r="B12" s="180" t="s">
        <v>494</v>
      </c>
      <c r="C12" s="478">
        <v>4633536604.2455673</v>
      </c>
      <c r="D12" s="478">
        <v>4475862794.5695</v>
      </c>
      <c r="E12" s="374"/>
    </row>
    <row r="13" spans="2:9">
      <c r="B13" s="469" t="s">
        <v>492</v>
      </c>
      <c r="C13" s="252"/>
      <c r="D13" s="252"/>
    </row>
    <row r="14" spans="2:9">
      <c r="B14" s="469" t="s">
        <v>396</v>
      </c>
      <c r="C14" s="252"/>
      <c r="D14" s="252"/>
    </row>
    <row r="15" spans="2:9">
      <c r="B15" s="469" t="s">
        <v>493</v>
      </c>
      <c r="C15" s="252">
        <v>506667068.81449997</v>
      </c>
      <c r="D15" s="252">
        <v>506667068.81449997</v>
      </c>
    </row>
    <row r="16" spans="2:9">
      <c r="B16" s="479" t="s">
        <v>1658</v>
      </c>
      <c r="C16" s="252">
        <v>506667068.81449997</v>
      </c>
      <c r="D16" s="252">
        <v>506667068.81449997</v>
      </c>
    </row>
    <row r="17" spans="2:5">
      <c r="B17" s="479" t="s">
        <v>495</v>
      </c>
      <c r="C17" s="252"/>
      <c r="D17" s="252"/>
    </row>
    <row r="18" spans="2:5">
      <c r="B18" s="469" t="s">
        <v>398</v>
      </c>
      <c r="C18" s="252">
        <v>4126869535.431067</v>
      </c>
      <c r="D18" s="252">
        <v>3969195725.7357998</v>
      </c>
      <c r="E18" s="374"/>
    </row>
    <row r="19" spans="2:5" ht="30">
      <c r="B19" s="479" t="s">
        <v>496</v>
      </c>
      <c r="C19" s="252">
        <v>1081556578.2607999</v>
      </c>
      <c r="D19" s="252">
        <v>1081556578.2607999</v>
      </c>
    </row>
    <row r="20" spans="2:5" ht="30">
      <c r="B20" s="479" t="s">
        <v>497</v>
      </c>
      <c r="C20" s="252">
        <v>2457641114.4665861</v>
      </c>
      <c r="D20" s="252">
        <v>2299973189.9200001</v>
      </c>
    </row>
    <row r="21" spans="2:5">
      <c r="B21" s="479" t="s">
        <v>485</v>
      </c>
      <c r="C21" s="252"/>
      <c r="D21" s="252"/>
    </row>
    <row r="22" spans="2:5">
      <c r="B22" s="479" t="s">
        <v>498</v>
      </c>
      <c r="C22" s="252">
        <v>218816754.51409999</v>
      </c>
      <c r="D22" s="252">
        <v>218816754.51409999</v>
      </c>
    </row>
    <row r="23" spans="2:5">
      <c r="B23" s="479" t="s">
        <v>499</v>
      </c>
      <c r="C23" s="252">
        <v>368855088.18958122</v>
      </c>
      <c r="D23" s="252">
        <v>368849203.04089999</v>
      </c>
    </row>
    <row r="24" spans="2:5" s="2" customFormat="1">
      <c r="B24" s="105" t="s">
        <v>500</v>
      </c>
      <c r="C24" s="401">
        <v>4633536604.2455673</v>
      </c>
      <c r="D24" s="401">
        <v>4475862794.5695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4">
    <pageSetUpPr fitToPage="1"/>
  </sheetPr>
  <dimension ref="A1:P24"/>
  <sheetViews>
    <sheetView showGridLines="0" showRowColHeaders="0" zoomScale="60" zoomScaleNormal="60" zoomScalePageLayoutView="80" workbookViewId="0">
      <selection activeCell="G44" sqref="G44"/>
    </sheetView>
  </sheetViews>
  <sheetFormatPr defaultColWidth="9.140625" defaultRowHeight="15"/>
  <cols>
    <col min="1" max="1" width="2.5703125" style="50" customWidth="1"/>
    <col min="2" max="2" width="44.85546875" style="50" customWidth="1"/>
    <col min="3" max="16" width="18.5703125" style="50" customWidth="1"/>
    <col min="17" max="16384" width="9.140625" style="50"/>
  </cols>
  <sheetData>
    <row r="1" spans="1:16" ht="10.15" customHeight="1"/>
    <row r="2" spans="1:16" ht="27.95" customHeight="1">
      <c r="B2" s="562" t="s">
        <v>1707</v>
      </c>
      <c r="C2" s="563"/>
      <c r="D2" s="563"/>
      <c r="E2" s="563"/>
      <c r="F2" s="563"/>
      <c r="G2" s="563"/>
      <c r="H2" s="563"/>
      <c r="I2" s="563"/>
      <c r="J2" s="563"/>
      <c r="K2" s="563"/>
      <c r="L2" s="563"/>
      <c r="M2" s="563"/>
      <c r="N2" s="563"/>
      <c r="O2" s="563"/>
      <c r="P2" s="563"/>
    </row>
    <row r="3" spans="1:16" ht="14.45" customHeight="1">
      <c r="B3" s="172"/>
    </row>
    <row r="5" spans="1:16">
      <c r="C5" s="569" t="s">
        <v>501</v>
      </c>
      <c r="D5" s="613" t="s">
        <v>502</v>
      </c>
      <c r="E5" s="614"/>
      <c r="F5" s="614"/>
      <c r="G5" s="614"/>
      <c r="H5" s="614"/>
      <c r="I5" s="614"/>
      <c r="J5" s="614"/>
      <c r="K5" s="614"/>
      <c r="L5" s="614"/>
      <c r="M5" s="614"/>
      <c r="N5" s="615"/>
      <c r="O5" s="613" t="s">
        <v>503</v>
      </c>
      <c r="P5" s="615"/>
    </row>
    <row r="6" spans="1:16">
      <c r="A6" s="123"/>
      <c r="C6" s="586"/>
      <c r="D6" s="613" t="s">
        <v>1058</v>
      </c>
      <c r="E6" s="614"/>
      <c r="F6" s="614"/>
      <c r="G6" s="614"/>
      <c r="H6" s="614"/>
      <c r="I6" s="614"/>
      <c r="J6" s="614"/>
      <c r="K6" s="614"/>
      <c r="L6" s="615"/>
      <c r="M6" s="613" t="s">
        <v>946</v>
      </c>
      <c r="N6" s="615"/>
      <c r="O6" s="569" t="s">
        <v>1964</v>
      </c>
      <c r="P6" s="569" t="s">
        <v>1965</v>
      </c>
    </row>
    <row r="7" spans="1:16">
      <c r="A7" s="123"/>
      <c r="C7" s="586"/>
      <c r="D7" s="569" t="s">
        <v>1966</v>
      </c>
      <c r="E7" s="587" t="s">
        <v>1967</v>
      </c>
      <c r="F7" s="480"/>
      <c r="G7" s="480"/>
      <c r="H7" s="480"/>
      <c r="I7" s="587" t="s">
        <v>1968</v>
      </c>
      <c r="J7" s="480"/>
      <c r="K7" s="480"/>
      <c r="L7" s="480"/>
      <c r="M7" s="569" t="s">
        <v>1969</v>
      </c>
      <c r="N7" s="569" t="s">
        <v>1970</v>
      </c>
      <c r="O7" s="586"/>
      <c r="P7" s="586"/>
    </row>
    <row r="8" spans="1:16" ht="78.75" customHeight="1">
      <c r="A8" s="123"/>
      <c r="B8" s="63"/>
      <c r="C8" s="570"/>
      <c r="D8" s="570"/>
      <c r="E8" s="570"/>
      <c r="F8" s="481" t="s">
        <v>1971</v>
      </c>
      <c r="G8" s="481" t="s">
        <v>1972</v>
      </c>
      <c r="H8" s="481" t="s">
        <v>1973</v>
      </c>
      <c r="I8" s="570"/>
      <c r="J8" s="481" t="s">
        <v>1974</v>
      </c>
      <c r="K8" s="481" t="s">
        <v>1975</v>
      </c>
      <c r="L8" s="481" t="s">
        <v>1976</v>
      </c>
      <c r="M8" s="570"/>
      <c r="N8" s="570"/>
      <c r="O8" s="570"/>
      <c r="P8" s="570"/>
    </row>
    <row r="9" spans="1:16">
      <c r="B9" s="369" t="s">
        <v>492</v>
      </c>
      <c r="C9" s="252"/>
      <c r="D9" s="251"/>
      <c r="E9" s="251"/>
      <c r="F9" s="251"/>
      <c r="G9" s="251"/>
      <c r="H9" s="251"/>
      <c r="I9" s="251"/>
      <c r="J9" s="251"/>
      <c r="K9" s="251"/>
      <c r="L9" s="251"/>
      <c r="M9" s="251"/>
      <c r="N9" s="251"/>
      <c r="O9" s="252"/>
      <c r="P9" s="252"/>
    </row>
    <row r="10" spans="1:16">
      <c r="B10" s="369" t="s">
        <v>396</v>
      </c>
      <c r="C10" s="252"/>
      <c r="D10" s="251"/>
      <c r="E10" s="251"/>
      <c r="F10" s="251"/>
      <c r="G10" s="251"/>
      <c r="H10" s="251"/>
      <c r="I10" s="251"/>
      <c r="J10" s="251"/>
      <c r="K10" s="251"/>
      <c r="L10" s="251"/>
      <c r="M10" s="251"/>
      <c r="N10" s="251"/>
      <c r="O10" s="252"/>
      <c r="P10" s="252"/>
    </row>
    <row r="11" spans="1:16">
      <c r="B11" s="369" t="s">
        <v>397</v>
      </c>
      <c r="C11" s="252">
        <v>1400094036.9000001</v>
      </c>
      <c r="D11" s="251"/>
      <c r="E11" s="251"/>
      <c r="F11" s="251"/>
      <c r="G11" s="251"/>
      <c r="H11" s="251"/>
      <c r="I11" s="251"/>
      <c r="J11" s="251"/>
      <c r="K11" s="251"/>
      <c r="L11" s="251"/>
      <c r="M11" s="251"/>
      <c r="N11" s="251"/>
      <c r="O11" s="252">
        <v>506667068.81449997</v>
      </c>
      <c r="P11" s="252">
        <v>506667068.81449997</v>
      </c>
    </row>
    <row r="12" spans="1:16">
      <c r="B12" s="400" t="s">
        <v>504</v>
      </c>
      <c r="C12" s="252">
        <v>1400094036.9000001</v>
      </c>
      <c r="D12" s="251"/>
      <c r="E12" s="251"/>
      <c r="F12" s="251"/>
      <c r="G12" s="251"/>
      <c r="H12" s="251"/>
      <c r="I12" s="251"/>
      <c r="J12" s="251"/>
      <c r="K12" s="251"/>
      <c r="L12" s="251"/>
      <c r="M12" s="251"/>
      <c r="N12" s="251"/>
      <c r="O12" s="252">
        <v>506667068.81449997</v>
      </c>
      <c r="P12" s="252">
        <v>506667068.81449997</v>
      </c>
    </row>
    <row r="13" spans="1:16">
      <c r="B13" s="400" t="s">
        <v>505</v>
      </c>
      <c r="C13" s="252"/>
      <c r="D13" s="251"/>
      <c r="E13" s="251"/>
      <c r="F13" s="251"/>
      <c r="G13" s="251"/>
      <c r="H13" s="251"/>
      <c r="I13" s="251"/>
      <c r="J13" s="251"/>
      <c r="K13" s="251"/>
      <c r="L13" s="251"/>
      <c r="M13" s="251"/>
      <c r="N13" s="251"/>
      <c r="O13" s="252"/>
      <c r="P13" s="252"/>
    </row>
    <row r="14" spans="1:16">
      <c r="B14" s="400" t="s">
        <v>506</v>
      </c>
      <c r="C14" s="252"/>
      <c r="D14" s="251"/>
      <c r="E14" s="251"/>
      <c r="F14" s="251"/>
      <c r="G14" s="251"/>
      <c r="H14" s="251"/>
      <c r="I14" s="251"/>
      <c r="J14" s="251"/>
      <c r="K14" s="251"/>
      <c r="L14" s="251"/>
      <c r="M14" s="251"/>
      <c r="N14" s="251"/>
      <c r="O14" s="252"/>
      <c r="P14" s="252"/>
    </row>
    <row r="15" spans="1:16">
      <c r="B15" s="369" t="s">
        <v>398</v>
      </c>
      <c r="C15" s="252">
        <v>42890316379.433502</v>
      </c>
      <c r="D15" s="251"/>
      <c r="E15" s="251"/>
      <c r="F15" s="251"/>
      <c r="G15" s="251"/>
      <c r="H15" s="251"/>
      <c r="I15" s="251"/>
      <c r="J15" s="251"/>
      <c r="K15" s="251"/>
      <c r="L15" s="251"/>
      <c r="M15" s="251"/>
      <c r="N15" s="251"/>
      <c r="O15" s="252">
        <v>4126869535.431067</v>
      </c>
      <c r="P15" s="252">
        <v>3969195725.7357998</v>
      </c>
    </row>
    <row r="16" spans="1:16">
      <c r="B16" s="400" t="s">
        <v>507</v>
      </c>
      <c r="C16" s="252">
        <v>6287243189.8999996</v>
      </c>
      <c r="D16" s="251"/>
      <c r="E16" s="251"/>
      <c r="F16" s="251"/>
      <c r="G16" s="251"/>
      <c r="H16" s="251"/>
      <c r="I16" s="251"/>
      <c r="J16" s="251"/>
      <c r="K16" s="251"/>
      <c r="L16" s="251"/>
      <c r="M16" s="251"/>
      <c r="N16" s="251"/>
      <c r="O16" s="252">
        <v>1081556578.2607999</v>
      </c>
      <c r="P16" s="252">
        <v>1081556578.2607999</v>
      </c>
    </row>
    <row r="17" spans="2:16" ht="30">
      <c r="B17" s="400" t="s">
        <v>508</v>
      </c>
      <c r="C17" s="252">
        <v>33473933005.533501</v>
      </c>
      <c r="D17" s="251"/>
      <c r="E17" s="251"/>
      <c r="F17" s="251"/>
      <c r="G17" s="251"/>
      <c r="H17" s="251"/>
      <c r="I17" s="251"/>
      <c r="J17" s="251"/>
      <c r="K17" s="251"/>
      <c r="L17" s="251"/>
      <c r="M17" s="251"/>
      <c r="N17" s="251"/>
      <c r="O17" s="252">
        <v>2457641114.4665861</v>
      </c>
      <c r="P17" s="252">
        <v>2299973189.9200001</v>
      </c>
    </row>
    <row r="18" spans="2:16">
      <c r="B18" s="400" t="s">
        <v>509</v>
      </c>
      <c r="C18" s="252"/>
      <c r="D18" s="251"/>
      <c r="E18" s="251"/>
      <c r="F18" s="251"/>
      <c r="G18" s="251"/>
      <c r="H18" s="251"/>
      <c r="I18" s="251"/>
      <c r="J18" s="251"/>
      <c r="K18" s="251"/>
      <c r="L18" s="251"/>
      <c r="M18" s="251"/>
      <c r="N18" s="251"/>
      <c r="O18" s="252"/>
      <c r="P18" s="252"/>
    </row>
    <row r="19" spans="2:16">
      <c r="B19" s="400" t="s">
        <v>510</v>
      </c>
      <c r="C19" s="252">
        <v>1831778063.0999999</v>
      </c>
      <c r="D19" s="251"/>
      <c r="E19" s="251"/>
      <c r="F19" s="251"/>
      <c r="G19" s="251"/>
      <c r="H19" s="251"/>
      <c r="I19" s="251"/>
      <c r="J19" s="251"/>
      <c r="K19" s="251"/>
      <c r="L19" s="251"/>
      <c r="M19" s="251"/>
      <c r="N19" s="251"/>
      <c r="O19" s="252">
        <v>218816754.51409999</v>
      </c>
      <c r="P19" s="252">
        <v>218816754.51409999</v>
      </c>
    </row>
    <row r="20" spans="2:16">
      <c r="B20" s="400" t="s">
        <v>511</v>
      </c>
      <c r="C20" s="252">
        <v>1297362120.9000001</v>
      </c>
      <c r="D20" s="251"/>
      <c r="E20" s="251"/>
      <c r="F20" s="251"/>
      <c r="G20" s="251"/>
      <c r="H20" s="251"/>
      <c r="I20" s="251"/>
      <c r="J20" s="251"/>
      <c r="K20" s="251"/>
      <c r="L20" s="251"/>
      <c r="M20" s="251"/>
      <c r="N20" s="251"/>
      <c r="O20" s="252">
        <v>368855088.18958122</v>
      </c>
      <c r="P20" s="252">
        <v>368849203.04089999</v>
      </c>
    </row>
    <row r="21" spans="2:16">
      <c r="B21" s="105" t="s">
        <v>32</v>
      </c>
      <c r="C21" s="401">
        <v>44290410416.422997</v>
      </c>
      <c r="D21" s="401"/>
      <c r="E21" s="401"/>
      <c r="F21" s="401"/>
      <c r="G21" s="401"/>
      <c r="H21" s="401"/>
      <c r="I21" s="401"/>
      <c r="J21" s="401"/>
      <c r="K21" s="401"/>
      <c r="L21" s="401"/>
      <c r="M21" s="401"/>
      <c r="N21" s="401"/>
      <c r="O21" s="401">
        <v>4633536604.2455673</v>
      </c>
      <c r="P21" s="401">
        <v>4475862794.5695</v>
      </c>
    </row>
    <row r="24" spans="2:16">
      <c r="B24" s="145"/>
    </row>
  </sheetData>
  <mergeCells count="13">
    <mergeCell ref="O5:P5"/>
    <mergeCell ref="D6:L6"/>
    <mergeCell ref="B2:P2"/>
    <mergeCell ref="C5:C8"/>
    <mergeCell ref="M6:N6"/>
    <mergeCell ref="O6:O8"/>
    <mergeCell ref="P6:P8"/>
    <mergeCell ref="D7:D8"/>
    <mergeCell ref="E7:E8"/>
    <mergeCell ref="I7:I8"/>
    <mergeCell ref="M7:M8"/>
    <mergeCell ref="N7:N8"/>
    <mergeCell ref="D5:N5"/>
  </mergeCells>
  <pageMargins left="0.70866141732283472" right="0.70866141732283472" top="0.74803149606299213" bottom="0.74803149606299213" header="0.31496062992125984" footer="0.31496062992125984"/>
  <pageSetup paperSize="9" scale="41" fitToHeight="0" orientation="landscape" r:id="rId1"/>
  <headerFooter>
    <oddHeader>&amp;CEN
Annex XXI</oddHeader>
    <oddFooter>&amp;C&amp;"Calibri"&amp;11&amp;K000000&amp;P_x000D_&amp;1#&amp;"Calibri"&amp;10&amp;K000000Internal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C14"/>
  <sheetViews>
    <sheetView showGridLines="0" showRowColHeaders="0" zoomScale="60" zoomScaleNormal="60" workbookViewId="0">
      <selection activeCell="K24" sqref="K24"/>
    </sheetView>
  </sheetViews>
  <sheetFormatPr defaultColWidth="9.140625" defaultRowHeight="15"/>
  <cols>
    <col min="1" max="1" width="2.5703125" style="50" customWidth="1"/>
    <col min="2" max="2" width="74.42578125" style="50" customWidth="1"/>
    <col min="3" max="3" width="43.28515625" style="50" customWidth="1"/>
    <col min="4" max="16384" width="9.140625" style="50"/>
  </cols>
  <sheetData>
    <row r="1" spans="1:3" ht="10.15" customHeight="1">
      <c r="B1" s="62"/>
      <c r="C1" s="62"/>
    </row>
    <row r="2" spans="1:3" ht="27.95" customHeight="1">
      <c r="B2" s="562" t="s">
        <v>989</v>
      </c>
      <c r="C2" s="563"/>
    </row>
    <row r="3" spans="1:3" ht="14.45" customHeight="1">
      <c r="B3" s="172"/>
    </row>
    <row r="5" spans="1:3">
      <c r="A5" s="38"/>
      <c r="B5" s="38"/>
      <c r="C5" s="154" t="s">
        <v>306</v>
      </c>
    </row>
    <row r="6" spans="1:3">
      <c r="B6" s="153" t="s">
        <v>512</v>
      </c>
      <c r="C6" s="483">
        <v>1935367076.02</v>
      </c>
    </row>
    <row r="7" spans="1:3">
      <c r="B7" s="482" t="s">
        <v>513</v>
      </c>
      <c r="C7" s="252">
        <v>35620645.259999998</v>
      </c>
    </row>
    <row r="8" spans="1:3">
      <c r="B8" s="482" t="s">
        <v>514</v>
      </c>
      <c r="C8" s="252">
        <v>-31887183.73</v>
      </c>
    </row>
    <row r="9" spans="1:3">
      <c r="B9" s="482" t="s">
        <v>515</v>
      </c>
      <c r="C9" s="252"/>
    </row>
    <row r="10" spans="1:3">
      <c r="B10" s="482" t="s">
        <v>516</v>
      </c>
      <c r="C10" s="252"/>
    </row>
    <row r="11" spans="1:3">
      <c r="B11" s="482" t="s">
        <v>517</v>
      </c>
      <c r="C11" s="252">
        <v>2757762256.9899998</v>
      </c>
    </row>
    <row r="12" spans="1:3">
      <c r="B12" s="482" t="s">
        <v>518</v>
      </c>
      <c r="C12" s="252"/>
    </row>
    <row r="13" spans="1:3">
      <c r="B13" s="482" t="s">
        <v>519</v>
      </c>
      <c r="C13" s="252"/>
    </row>
    <row r="14" spans="1:3">
      <c r="B14" s="153" t="s">
        <v>520</v>
      </c>
      <c r="C14" s="483">
        <v>4696862794.54</v>
      </c>
    </row>
  </sheetData>
  <mergeCells count="1">
    <mergeCell ref="B2:C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&amp;C&amp;"Calibri"&amp;11&amp;K000000&amp;P_x000D_&amp;1#&amp;"Calibri"&amp;10&amp;K000000Internal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703125" defaultRowHeight="15"/>
  <cols>
    <col min="1" max="1" width="2.5703125" style="50" customWidth="1"/>
    <col min="2" max="2" width="25.7109375" style="50" customWidth="1"/>
    <col min="3" max="3" width="7.5703125" style="50" customWidth="1"/>
    <col min="4" max="9" width="20.140625" style="50" customWidth="1"/>
    <col min="10" max="16384" width="11.5703125" style="50"/>
  </cols>
  <sheetData>
    <row r="1" spans="1:9" ht="10.15" customHeight="1"/>
    <row r="2" spans="1:9" ht="27.95" customHeight="1">
      <c r="B2" s="638" t="s">
        <v>1706</v>
      </c>
      <c r="C2" s="638"/>
      <c r="D2" s="638"/>
      <c r="E2" s="638"/>
      <c r="F2" s="638"/>
      <c r="G2" s="638"/>
      <c r="H2" s="638"/>
      <c r="I2" s="638"/>
    </row>
    <row r="3" spans="1:9" ht="14.45" customHeight="1">
      <c r="B3" s="172" t="s">
        <v>1</v>
      </c>
      <c r="C3" s="8"/>
      <c r="D3" s="8"/>
      <c r="E3" s="8"/>
      <c r="F3" s="8"/>
      <c r="G3" s="8"/>
      <c r="H3" s="8"/>
    </row>
    <row r="4" spans="1:9" ht="14.45" customHeight="1">
      <c r="B4" s="636" t="s">
        <v>1057</v>
      </c>
      <c r="C4" s="637"/>
      <c r="D4" s="216"/>
      <c r="E4" s="217"/>
      <c r="F4" s="217"/>
      <c r="G4" s="217"/>
      <c r="H4" s="217"/>
      <c r="I4" s="217"/>
    </row>
    <row r="5" spans="1:9" ht="18.75" customHeight="1">
      <c r="B5" s="35"/>
      <c r="C5" s="35"/>
      <c r="D5" s="36"/>
      <c r="E5" s="36"/>
      <c r="F5" s="36"/>
      <c r="G5" s="36"/>
      <c r="H5" s="36"/>
    </row>
    <row r="6" spans="1:9" ht="45" customHeight="1">
      <c r="D6" s="643" t="s">
        <v>521</v>
      </c>
      <c r="E6" s="644"/>
      <c r="F6" s="645" t="s">
        <v>522</v>
      </c>
      <c r="G6" s="647" t="s">
        <v>523</v>
      </c>
      <c r="H6" s="645" t="s">
        <v>524</v>
      </c>
      <c r="I6" s="647" t="s">
        <v>525</v>
      </c>
    </row>
    <row r="7" spans="1:9" ht="45" customHeight="1">
      <c r="B7" s="61" t="s">
        <v>458</v>
      </c>
      <c r="D7" s="98"/>
      <c r="E7" s="99" t="s">
        <v>526</v>
      </c>
      <c r="F7" s="646"/>
      <c r="G7" s="648"/>
      <c r="H7" s="646"/>
      <c r="I7" s="648"/>
    </row>
    <row r="8" spans="1:9" s="35" customFormat="1" ht="15" customHeight="1">
      <c r="A8" s="50"/>
      <c r="B8" s="184" t="s">
        <v>459</v>
      </c>
      <c r="C8" s="88" t="s">
        <v>0</v>
      </c>
      <c r="D8" s="97" t="s">
        <v>6</v>
      </c>
      <c r="E8" s="97" t="s">
        <v>33</v>
      </c>
      <c r="F8" s="97" t="s">
        <v>34</v>
      </c>
      <c r="G8" s="97" t="s">
        <v>73</v>
      </c>
      <c r="H8" s="97" t="s">
        <v>74</v>
      </c>
      <c r="I8" s="97" t="s">
        <v>100</v>
      </c>
    </row>
    <row r="9" spans="1:9" s="35" customFormat="1">
      <c r="A9" s="50"/>
      <c r="B9" s="181" t="s">
        <v>407</v>
      </c>
      <c r="C9" s="86" t="s">
        <v>1029</v>
      </c>
      <c r="D9" s="252"/>
      <c r="E9" s="252"/>
      <c r="F9" s="251"/>
      <c r="G9" s="251"/>
      <c r="H9" s="251"/>
      <c r="I9" s="251"/>
    </row>
    <row r="10" spans="1:9">
      <c r="B10" s="182" t="s">
        <v>467</v>
      </c>
      <c r="C10" s="86" t="s">
        <v>1030</v>
      </c>
      <c r="D10" s="252"/>
      <c r="E10" s="252"/>
      <c r="F10" s="251"/>
      <c r="G10" s="251"/>
      <c r="H10" s="251"/>
      <c r="I10" s="251"/>
    </row>
    <row r="11" spans="1:9">
      <c r="B11" s="182" t="s">
        <v>468</v>
      </c>
      <c r="C11" s="86" t="s">
        <v>1031</v>
      </c>
      <c r="D11" s="252"/>
      <c r="E11" s="252"/>
      <c r="F11" s="251"/>
      <c r="G11" s="251"/>
      <c r="H11" s="251"/>
      <c r="I11" s="251"/>
    </row>
    <row r="12" spans="1:9">
      <c r="B12" s="181" t="s">
        <v>408</v>
      </c>
      <c r="C12" s="86" t="s">
        <v>1032</v>
      </c>
      <c r="D12" s="252"/>
      <c r="E12" s="252"/>
      <c r="F12" s="251"/>
      <c r="G12" s="251"/>
      <c r="H12" s="251"/>
      <c r="I12" s="251"/>
    </row>
    <row r="13" spans="1:9">
      <c r="B13" s="181" t="s">
        <v>409</v>
      </c>
      <c r="C13" s="86" t="s">
        <v>1033</v>
      </c>
      <c r="D13" s="252"/>
      <c r="E13" s="252"/>
      <c r="F13" s="251"/>
      <c r="G13" s="251"/>
      <c r="H13" s="251"/>
      <c r="I13" s="251"/>
    </row>
    <row r="14" spans="1:9">
      <c r="B14" s="181" t="s">
        <v>410</v>
      </c>
      <c r="C14" s="86" t="s">
        <v>1034</v>
      </c>
      <c r="D14" s="252"/>
      <c r="E14" s="252"/>
      <c r="F14" s="251"/>
      <c r="G14" s="251"/>
      <c r="H14" s="251"/>
      <c r="I14" s="251"/>
    </row>
    <row r="15" spans="1:9">
      <c r="B15" s="181" t="s">
        <v>411</v>
      </c>
      <c r="C15" s="86" t="s">
        <v>1035</v>
      </c>
      <c r="D15" s="252"/>
      <c r="E15" s="252"/>
      <c r="F15" s="251"/>
      <c r="G15" s="251"/>
      <c r="H15" s="251"/>
      <c r="I15" s="251"/>
    </row>
    <row r="16" spans="1:9">
      <c r="B16" s="182" t="s">
        <v>469</v>
      </c>
      <c r="C16" s="86" t="s">
        <v>1036</v>
      </c>
      <c r="D16" s="252"/>
      <c r="E16" s="252"/>
      <c r="F16" s="251"/>
      <c r="G16" s="251"/>
      <c r="H16" s="251"/>
      <c r="I16" s="251"/>
    </row>
    <row r="17" spans="2:9">
      <c r="B17" s="182" t="s">
        <v>470</v>
      </c>
      <c r="C17" s="86" t="s">
        <v>1037</v>
      </c>
      <c r="D17" s="252"/>
      <c r="E17" s="252"/>
      <c r="F17" s="251"/>
      <c r="G17" s="251"/>
      <c r="H17" s="251"/>
      <c r="I17" s="251"/>
    </row>
    <row r="18" spans="2:9">
      <c r="B18" s="181" t="s">
        <v>412</v>
      </c>
      <c r="C18" s="86" t="s">
        <v>1038</v>
      </c>
      <c r="D18" s="252"/>
      <c r="E18" s="252"/>
      <c r="F18" s="251"/>
      <c r="G18" s="251"/>
      <c r="H18" s="251"/>
      <c r="I18" s="251"/>
    </row>
    <row r="19" spans="2:9">
      <c r="B19" s="182" t="s">
        <v>471</v>
      </c>
      <c r="C19" s="86" t="s">
        <v>1039</v>
      </c>
      <c r="D19" s="252"/>
      <c r="E19" s="252"/>
      <c r="F19" s="251"/>
      <c r="G19" s="251"/>
      <c r="H19" s="251"/>
      <c r="I19" s="251"/>
    </row>
    <row r="20" spans="2:9">
      <c r="B20" s="182" t="s">
        <v>472</v>
      </c>
      <c r="C20" s="86" t="s">
        <v>1040</v>
      </c>
      <c r="D20" s="252"/>
      <c r="E20" s="252"/>
      <c r="F20" s="251"/>
      <c r="G20" s="251"/>
      <c r="H20" s="251"/>
      <c r="I20" s="251"/>
    </row>
    <row r="21" spans="2:9">
      <c r="B21" s="181" t="s">
        <v>413</v>
      </c>
      <c r="C21" s="86" t="s">
        <v>1041</v>
      </c>
      <c r="D21" s="252"/>
      <c r="E21" s="252"/>
      <c r="F21" s="251"/>
      <c r="G21" s="251"/>
      <c r="H21" s="251"/>
      <c r="I21" s="251"/>
    </row>
    <row r="22" spans="2:9">
      <c r="B22" s="182" t="s">
        <v>473</v>
      </c>
      <c r="C22" s="86" t="s">
        <v>1042</v>
      </c>
      <c r="D22" s="252"/>
      <c r="E22" s="252"/>
      <c r="F22" s="251"/>
      <c r="G22" s="251"/>
      <c r="H22" s="251"/>
      <c r="I22" s="251"/>
    </row>
    <row r="23" spans="2:9">
      <c r="B23" s="183" t="s">
        <v>474</v>
      </c>
      <c r="C23" s="86" t="s">
        <v>1043</v>
      </c>
      <c r="D23" s="252"/>
      <c r="E23" s="252"/>
      <c r="F23" s="251"/>
      <c r="G23" s="251"/>
      <c r="H23" s="251"/>
      <c r="I23" s="251"/>
    </row>
    <row r="24" spans="2:9">
      <c r="B24" s="182" t="s">
        <v>475</v>
      </c>
      <c r="C24" s="86" t="s">
        <v>1044</v>
      </c>
      <c r="D24" s="252"/>
      <c r="E24" s="252"/>
      <c r="F24" s="251"/>
      <c r="G24" s="251"/>
      <c r="H24" s="251"/>
      <c r="I24" s="251"/>
    </row>
    <row r="25" spans="2:9">
      <c r="B25" s="181" t="s">
        <v>414</v>
      </c>
      <c r="C25" s="86" t="s">
        <v>1045</v>
      </c>
      <c r="D25" s="252"/>
      <c r="E25" s="252"/>
      <c r="F25" s="251"/>
      <c r="G25" s="251"/>
      <c r="H25" s="251"/>
      <c r="I25" s="251"/>
    </row>
    <row r="27" spans="2:9">
      <c r="B27" s="145"/>
    </row>
  </sheetData>
  <mergeCells count="7">
    <mergeCell ref="B4:C4"/>
    <mergeCell ref="B2:I2"/>
    <mergeCell ref="D6:E6"/>
    <mergeCell ref="F6:F7"/>
    <mergeCell ref="G6:G7"/>
    <mergeCell ref="H6:H7"/>
    <mergeCell ref="I6:I7"/>
  </mergeCells>
  <phoneticPr fontId="49"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5"/>
  <dimension ref="B1:C6"/>
  <sheetViews>
    <sheetView showGridLines="0" showRowColHeaders="0" zoomScale="60" zoomScaleNormal="60" workbookViewId="0">
      <selection activeCell="B6" sqref="B6"/>
    </sheetView>
  </sheetViews>
  <sheetFormatPr defaultColWidth="9" defaultRowHeight="15"/>
  <cols>
    <col min="1" max="1" width="2.5703125" style="50" customWidth="1"/>
    <col min="2" max="2" width="26.7109375" style="50" customWidth="1"/>
    <col min="3" max="3" width="150.5703125" style="50" customWidth="1"/>
    <col min="4" max="16384" width="9" style="50"/>
  </cols>
  <sheetData>
    <row r="1" spans="2:3" ht="10.15" customHeight="1"/>
    <row r="2" spans="2:3" ht="27.95" customHeight="1">
      <c r="B2" s="562" t="s">
        <v>1009</v>
      </c>
      <c r="C2" s="563"/>
    </row>
    <row r="3" spans="2:3" ht="14.45" customHeight="1">
      <c r="B3" s="172"/>
    </row>
    <row r="4" spans="2:3">
      <c r="B4" s="2"/>
      <c r="C4" s="83" t="s">
        <v>1952</v>
      </c>
    </row>
    <row r="5" spans="2:3" ht="120">
      <c r="B5" s="83" t="s">
        <v>71</v>
      </c>
      <c r="C5" s="6" t="s">
        <v>1890</v>
      </c>
    </row>
    <row r="6" spans="2:3">
      <c r="B6" s="83" t="s">
        <v>72</v>
      </c>
      <c r="C6" s="6" t="s">
        <v>1894</v>
      </c>
    </row>
  </sheetData>
  <mergeCells count="1">
    <mergeCell ref="B2:C2"/>
  </mergeCells>
  <conditionalFormatting sqref="C5">
    <cfRule type="cellIs" dxfId="15" priority="2" stopIfTrue="1" operator="lessThan">
      <formula>0</formula>
    </cfRule>
  </conditionalFormatting>
  <conditionalFormatting sqref="C6">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703125" defaultRowHeight="15"/>
  <cols>
    <col min="1" max="1" width="2.5703125" style="50" customWidth="1"/>
    <col min="2" max="2" width="25.7109375" style="50" customWidth="1"/>
    <col min="3" max="3" width="7.5703125" style="50" customWidth="1"/>
    <col min="4" max="9" width="20.140625" style="50" customWidth="1"/>
    <col min="10" max="16384" width="11.5703125" style="50"/>
  </cols>
  <sheetData>
    <row r="1" spans="1:9" ht="10.15" customHeight="1"/>
    <row r="2" spans="1:9" ht="27.95" customHeight="1">
      <c r="B2" s="638" t="s">
        <v>1688</v>
      </c>
      <c r="C2" s="638"/>
      <c r="D2" s="638"/>
      <c r="E2" s="638"/>
      <c r="F2" s="638"/>
      <c r="G2" s="638"/>
      <c r="H2" s="638"/>
      <c r="I2" s="638"/>
    </row>
    <row r="3" spans="1:9" ht="14.45" customHeight="1">
      <c r="B3" s="172" t="s">
        <v>1</v>
      </c>
      <c r="C3" s="8"/>
      <c r="D3" s="8"/>
      <c r="E3" s="8"/>
      <c r="F3" s="8"/>
      <c r="G3" s="8"/>
      <c r="H3" s="8"/>
    </row>
    <row r="4" spans="1:9" ht="14.45" customHeight="1">
      <c r="B4" s="636" t="s">
        <v>1057</v>
      </c>
      <c r="C4" s="637"/>
      <c r="D4" s="216"/>
      <c r="E4" s="217"/>
      <c r="F4" s="217"/>
      <c r="G4" s="217"/>
      <c r="H4" s="217"/>
      <c r="I4" s="217"/>
    </row>
    <row r="5" spans="1:9" ht="18.75" customHeight="1">
      <c r="B5" s="35"/>
      <c r="C5" s="35"/>
      <c r="D5" s="36"/>
      <c r="E5" s="36"/>
      <c r="F5" s="36"/>
      <c r="G5" s="36"/>
      <c r="H5" s="36"/>
    </row>
    <row r="6" spans="1:9" ht="45" customHeight="1">
      <c r="D6" s="643" t="s">
        <v>521</v>
      </c>
      <c r="E6" s="644"/>
      <c r="F6" s="645" t="s">
        <v>522</v>
      </c>
      <c r="G6" s="647" t="s">
        <v>523</v>
      </c>
      <c r="H6" s="645" t="s">
        <v>524</v>
      </c>
      <c r="I6" s="647" t="s">
        <v>525</v>
      </c>
    </row>
    <row r="7" spans="1:9" ht="45" customHeight="1">
      <c r="B7" s="61" t="s">
        <v>1681</v>
      </c>
      <c r="D7" s="268"/>
      <c r="E7" s="99" t="s">
        <v>526</v>
      </c>
      <c r="F7" s="646"/>
      <c r="G7" s="648"/>
      <c r="H7" s="646"/>
      <c r="I7" s="648"/>
    </row>
    <row r="8" spans="1:9" s="35" customFormat="1" ht="15" customHeight="1">
      <c r="A8" s="50"/>
      <c r="B8" s="184" t="s">
        <v>459</v>
      </c>
      <c r="C8" s="88" t="s">
        <v>0</v>
      </c>
      <c r="D8" s="97" t="s">
        <v>6</v>
      </c>
      <c r="E8" s="97" t="s">
        <v>33</v>
      </c>
      <c r="F8" s="97" t="s">
        <v>34</v>
      </c>
      <c r="G8" s="97" t="s">
        <v>73</v>
      </c>
      <c r="H8" s="97" t="s">
        <v>74</v>
      </c>
      <c r="I8" s="97" t="s">
        <v>100</v>
      </c>
    </row>
    <row r="9" spans="1:9" s="35" customFormat="1">
      <c r="A9" s="50"/>
      <c r="B9" s="181" t="s">
        <v>407</v>
      </c>
      <c r="C9" s="86" t="s">
        <v>1689</v>
      </c>
      <c r="D9" s="252"/>
      <c r="E9" s="252"/>
      <c r="F9" s="251"/>
      <c r="G9" s="251"/>
      <c r="H9" s="251"/>
      <c r="I9" s="251"/>
    </row>
    <row r="10" spans="1:9">
      <c r="B10" s="182" t="s">
        <v>467</v>
      </c>
      <c r="C10" s="86" t="s">
        <v>1690</v>
      </c>
      <c r="D10" s="252"/>
      <c r="E10" s="252"/>
      <c r="F10" s="251"/>
      <c r="G10" s="251"/>
      <c r="H10" s="251"/>
      <c r="I10" s="251"/>
    </row>
    <row r="11" spans="1:9">
      <c r="B11" s="182" t="s">
        <v>468</v>
      </c>
      <c r="C11" s="86" t="s">
        <v>1691</v>
      </c>
      <c r="D11" s="252"/>
      <c r="E11" s="252"/>
      <c r="F11" s="251"/>
      <c r="G11" s="251"/>
      <c r="H11" s="251"/>
      <c r="I11" s="251"/>
    </row>
    <row r="12" spans="1:9">
      <c r="B12" s="181" t="s">
        <v>408</v>
      </c>
      <c r="C12" s="86" t="s">
        <v>1692</v>
      </c>
      <c r="D12" s="252"/>
      <c r="E12" s="252"/>
      <c r="F12" s="251"/>
      <c r="G12" s="251"/>
      <c r="H12" s="251"/>
      <c r="I12" s="251"/>
    </row>
    <row r="13" spans="1:9">
      <c r="B13" s="181" t="s">
        <v>409</v>
      </c>
      <c r="C13" s="86" t="s">
        <v>1693</v>
      </c>
      <c r="D13" s="252"/>
      <c r="E13" s="252"/>
      <c r="F13" s="251"/>
      <c r="G13" s="251"/>
      <c r="H13" s="251"/>
      <c r="I13" s="251"/>
    </row>
    <row r="14" spans="1:9">
      <c r="B14" s="181" t="s">
        <v>410</v>
      </c>
      <c r="C14" s="86" t="s">
        <v>1694</v>
      </c>
      <c r="D14" s="252"/>
      <c r="E14" s="252"/>
      <c r="F14" s="251"/>
      <c r="G14" s="251"/>
      <c r="H14" s="251"/>
      <c r="I14" s="251"/>
    </row>
    <row r="15" spans="1:9">
      <c r="B15" s="181" t="s">
        <v>411</v>
      </c>
      <c r="C15" s="86" t="s">
        <v>1695</v>
      </c>
      <c r="D15" s="252"/>
      <c r="E15" s="252"/>
      <c r="F15" s="251"/>
      <c r="G15" s="251"/>
      <c r="H15" s="251"/>
      <c r="I15" s="251"/>
    </row>
    <row r="16" spans="1:9">
      <c r="B16" s="182" t="s">
        <v>469</v>
      </c>
      <c r="C16" s="86" t="s">
        <v>1696</v>
      </c>
      <c r="D16" s="252"/>
      <c r="E16" s="252"/>
      <c r="F16" s="251"/>
      <c r="G16" s="251"/>
      <c r="H16" s="251"/>
      <c r="I16" s="251"/>
    </row>
    <row r="17" spans="2:9">
      <c r="B17" s="182" t="s">
        <v>470</v>
      </c>
      <c r="C17" s="86" t="s">
        <v>1697</v>
      </c>
      <c r="D17" s="252"/>
      <c r="E17" s="252"/>
      <c r="F17" s="251"/>
      <c r="G17" s="251"/>
      <c r="H17" s="251"/>
      <c r="I17" s="251"/>
    </row>
    <row r="18" spans="2:9">
      <c r="B18" s="181" t="s">
        <v>412</v>
      </c>
      <c r="C18" s="86" t="s">
        <v>1698</v>
      </c>
      <c r="D18" s="252"/>
      <c r="E18" s="252"/>
      <c r="F18" s="251"/>
      <c r="G18" s="251"/>
      <c r="H18" s="251"/>
      <c r="I18" s="251"/>
    </row>
    <row r="19" spans="2:9">
      <c r="B19" s="182" t="s">
        <v>471</v>
      </c>
      <c r="C19" s="86" t="s">
        <v>1699</v>
      </c>
      <c r="D19" s="252"/>
      <c r="E19" s="252"/>
      <c r="F19" s="251"/>
      <c r="G19" s="251"/>
      <c r="H19" s="251"/>
      <c r="I19" s="251"/>
    </row>
    <row r="20" spans="2:9">
      <c r="B20" s="182" t="s">
        <v>472</v>
      </c>
      <c r="C20" s="86" t="s">
        <v>1700</v>
      </c>
      <c r="D20" s="252"/>
      <c r="E20" s="252"/>
      <c r="F20" s="251"/>
      <c r="G20" s="251"/>
      <c r="H20" s="251"/>
      <c r="I20" s="251"/>
    </row>
    <row r="21" spans="2:9">
      <c r="B21" s="181" t="s">
        <v>413</v>
      </c>
      <c r="C21" s="86" t="s">
        <v>1701</v>
      </c>
      <c r="D21" s="252"/>
      <c r="E21" s="252"/>
      <c r="F21" s="251"/>
      <c r="G21" s="251"/>
      <c r="H21" s="251"/>
      <c r="I21" s="251"/>
    </row>
    <row r="22" spans="2:9">
      <c r="B22" s="182" t="s">
        <v>473</v>
      </c>
      <c r="C22" s="86" t="s">
        <v>1702</v>
      </c>
      <c r="D22" s="252"/>
      <c r="E22" s="252"/>
      <c r="F22" s="251"/>
      <c r="G22" s="251"/>
      <c r="H22" s="251"/>
      <c r="I22" s="251"/>
    </row>
    <row r="23" spans="2:9">
      <c r="B23" s="183" t="s">
        <v>474</v>
      </c>
      <c r="C23" s="86" t="s">
        <v>1703</v>
      </c>
      <c r="D23" s="252"/>
      <c r="E23" s="252"/>
      <c r="F23" s="251"/>
      <c r="G23" s="251"/>
      <c r="H23" s="251"/>
      <c r="I23" s="251"/>
    </row>
    <row r="24" spans="2:9">
      <c r="B24" s="182" t="s">
        <v>475</v>
      </c>
      <c r="C24" s="86" t="s">
        <v>1704</v>
      </c>
      <c r="D24" s="252"/>
      <c r="E24" s="252"/>
      <c r="F24" s="251"/>
      <c r="G24" s="251"/>
      <c r="H24" s="251"/>
      <c r="I24" s="251"/>
    </row>
    <row r="25" spans="2:9">
      <c r="B25" s="181" t="s">
        <v>414</v>
      </c>
      <c r="C25" s="86" t="s">
        <v>1705</v>
      </c>
      <c r="D25" s="252"/>
      <c r="E25" s="252"/>
      <c r="F25" s="251"/>
      <c r="G25" s="251"/>
      <c r="H25" s="251"/>
      <c r="I25" s="251"/>
    </row>
    <row r="27" spans="2:9">
      <c r="B27" s="145"/>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pageSetUpPr fitToPage="1"/>
  </sheetPr>
  <dimension ref="B1:C9"/>
  <sheetViews>
    <sheetView showGridLines="0" showRowColHeaders="0" zoomScale="60" zoomScaleNormal="60" workbookViewId="0">
      <selection activeCell="L40" sqref="L40"/>
    </sheetView>
  </sheetViews>
  <sheetFormatPr defaultColWidth="11.5703125" defaultRowHeight="15"/>
  <cols>
    <col min="1" max="1" width="2.5703125" style="50" customWidth="1"/>
    <col min="2" max="2" width="37.85546875" style="50" customWidth="1"/>
    <col min="3" max="3" width="87.42578125" style="50" customWidth="1"/>
    <col min="4" max="16384" width="11.5703125" style="50"/>
  </cols>
  <sheetData>
    <row r="1" spans="2:3" ht="10.15" customHeight="1"/>
    <row r="2" spans="2:3" ht="27.95" customHeight="1">
      <c r="B2" s="562" t="s">
        <v>1017</v>
      </c>
      <c r="C2" s="563"/>
    </row>
    <row r="3" spans="2:3" ht="14.45" customHeight="1">
      <c r="B3" s="170"/>
      <c r="C3" s="13"/>
    </row>
    <row r="4" spans="2:3">
      <c r="C4" s="392" t="s">
        <v>1952</v>
      </c>
    </row>
    <row r="5" spans="2:3" ht="25.5">
      <c r="B5" s="190" t="s">
        <v>1977</v>
      </c>
      <c r="C5" s="300" t="s">
        <v>1925</v>
      </c>
    </row>
    <row r="6" spans="2:3" ht="25.5">
      <c r="B6" s="191" t="s">
        <v>1978</v>
      </c>
      <c r="C6" s="300" t="s">
        <v>1926</v>
      </c>
    </row>
    <row r="7" spans="2:3" ht="25.5">
      <c r="B7" s="484" t="s">
        <v>1979</v>
      </c>
      <c r="C7" s="300" t="s">
        <v>1927</v>
      </c>
    </row>
    <row r="8" spans="2:3" ht="30">
      <c r="B8" s="484" t="s">
        <v>1980</v>
      </c>
      <c r="C8" s="55" t="s">
        <v>1769</v>
      </c>
    </row>
    <row r="9" spans="2:3" ht="25.5">
      <c r="B9" s="485" t="s">
        <v>1981</v>
      </c>
      <c r="C9" s="300" t="s">
        <v>1928</v>
      </c>
    </row>
  </sheetData>
  <mergeCells count="1">
    <mergeCell ref="B2:C2"/>
  </mergeCells>
  <pageMargins left="0.70866141732283472" right="0.70866141732283472" top="0.74803149606299213" bottom="0.74803149606299213" header="0.31496062992125984" footer="0.31496062992125984"/>
  <pageSetup paperSize="9" scale="71" orientation="landscape" r:id="rId1"/>
  <headerFooter>
    <oddHeader>&amp;L
&amp;CEN 
Annex XXV</oddHeader>
    <oddFooter>&amp;C&amp;"Calibri"&amp;11&amp;K000000&amp;P_x000D_&amp;1#&amp;"Calibri"&amp;10&amp;K000000Internal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K38"/>
  <sheetViews>
    <sheetView showGridLines="0" showRowColHeaders="0" zoomScale="60" zoomScaleNormal="60" zoomScalePageLayoutView="90" workbookViewId="0">
      <selection activeCell="H26" sqref="H26"/>
    </sheetView>
  </sheetViews>
  <sheetFormatPr defaultColWidth="9.140625" defaultRowHeight="15"/>
  <cols>
    <col min="1" max="1" width="2.5703125" style="69" customWidth="1"/>
    <col min="2" max="2" width="58.42578125" style="50" customWidth="1"/>
    <col min="3" max="10" width="18.5703125" style="50" customWidth="1"/>
    <col min="11" max="16384" width="9.140625" style="50"/>
  </cols>
  <sheetData>
    <row r="1" spans="1:11" ht="10.15" customHeight="1">
      <c r="B1" s="69"/>
    </row>
    <row r="2" spans="1:11" ht="27.95" customHeight="1">
      <c r="A2" s="2"/>
      <c r="B2" s="562" t="s">
        <v>981</v>
      </c>
      <c r="C2" s="563"/>
      <c r="D2" s="563"/>
      <c r="E2" s="563"/>
      <c r="F2" s="563"/>
      <c r="G2" s="563"/>
      <c r="H2" s="563"/>
      <c r="I2" s="563"/>
      <c r="J2" s="563"/>
    </row>
    <row r="3" spans="1:11" ht="14.45" customHeight="1">
      <c r="A3" s="54"/>
      <c r="B3" s="172"/>
      <c r="C3" s="54"/>
      <c r="D3" s="54"/>
      <c r="E3" s="54"/>
      <c r="F3" s="54"/>
      <c r="G3" s="54"/>
      <c r="H3" s="54"/>
      <c r="I3" s="54"/>
      <c r="J3" s="54"/>
      <c r="K3" s="127"/>
    </row>
    <row r="4" spans="1:11">
      <c r="A4" s="54"/>
      <c r="B4" s="127"/>
      <c r="K4" s="127"/>
    </row>
    <row r="5" spans="1:11" ht="66" customHeight="1">
      <c r="A5" s="54"/>
      <c r="C5" s="89" t="s">
        <v>368</v>
      </c>
      <c r="D5" s="89" t="s">
        <v>369</v>
      </c>
      <c r="E5" s="89" t="s">
        <v>370</v>
      </c>
      <c r="F5" s="89" t="s">
        <v>949</v>
      </c>
      <c r="G5" s="89" t="s">
        <v>371</v>
      </c>
      <c r="H5" s="89" t="s">
        <v>372</v>
      </c>
      <c r="I5" s="89" t="s">
        <v>70</v>
      </c>
      <c r="J5" s="89" t="s">
        <v>373</v>
      </c>
      <c r="K5" s="127"/>
    </row>
    <row r="6" spans="1:11">
      <c r="B6" s="410" t="s">
        <v>374</v>
      </c>
      <c r="C6" s="252"/>
      <c r="D6" s="252"/>
      <c r="E6" s="96"/>
      <c r="F6" s="134">
        <v>1.4</v>
      </c>
      <c r="G6" s="252"/>
      <c r="H6" s="252"/>
      <c r="I6" s="252"/>
      <c r="J6" s="252"/>
      <c r="K6" s="127"/>
    </row>
    <row r="7" spans="1:11">
      <c r="B7" s="410" t="s">
        <v>375</v>
      </c>
      <c r="C7" s="252"/>
      <c r="D7" s="252"/>
      <c r="E7" s="96"/>
      <c r="F7" s="130">
        <v>1.4</v>
      </c>
      <c r="G7" s="252"/>
      <c r="H7" s="252"/>
      <c r="I7" s="252"/>
      <c r="J7" s="252"/>
      <c r="K7" s="127"/>
    </row>
    <row r="8" spans="1:11">
      <c r="B8" s="410" t="s">
        <v>376</v>
      </c>
      <c r="C8" s="252">
        <v>21616506.960000001</v>
      </c>
      <c r="D8" s="252">
        <v>25841563.973999999</v>
      </c>
      <c r="E8" s="96"/>
      <c r="F8" s="130">
        <v>1.4</v>
      </c>
      <c r="G8" s="252">
        <v>84444272.715000004</v>
      </c>
      <c r="H8" s="252">
        <v>66441299.303999998</v>
      </c>
      <c r="I8" s="252">
        <v>66441299.303999998</v>
      </c>
      <c r="J8" s="252">
        <v>33005973.506999999</v>
      </c>
      <c r="K8" s="127"/>
    </row>
    <row r="9" spans="1:11">
      <c r="B9" s="378" t="s">
        <v>377</v>
      </c>
      <c r="C9" s="598"/>
      <c r="D9" s="600"/>
      <c r="E9" s="252"/>
      <c r="F9" s="252"/>
      <c r="G9" s="252"/>
      <c r="H9" s="252"/>
      <c r="I9" s="252"/>
      <c r="J9" s="252"/>
      <c r="K9" s="127"/>
    </row>
    <row r="10" spans="1:11">
      <c r="B10" s="448" t="s">
        <v>378</v>
      </c>
      <c r="C10" s="598"/>
      <c r="D10" s="600"/>
      <c r="E10" s="252"/>
      <c r="F10" s="96"/>
      <c r="G10" s="252"/>
      <c r="H10" s="252"/>
      <c r="I10" s="252"/>
      <c r="J10" s="252"/>
      <c r="K10" s="127"/>
    </row>
    <row r="11" spans="1:11" ht="14.1" customHeight="1">
      <c r="B11" s="448" t="s">
        <v>379</v>
      </c>
      <c r="C11" s="598"/>
      <c r="D11" s="600"/>
      <c r="E11" s="252"/>
      <c r="F11" s="96"/>
      <c r="G11" s="252"/>
      <c r="H11" s="252"/>
      <c r="I11" s="252"/>
      <c r="J11" s="252"/>
      <c r="K11" s="375"/>
    </row>
    <row r="12" spans="1:11">
      <c r="B12" s="448" t="s">
        <v>380</v>
      </c>
      <c r="C12" s="598"/>
      <c r="D12" s="600"/>
      <c r="E12" s="252"/>
      <c r="F12" s="96"/>
      <c r="G12" s="252"/>
      <c r="H12" s="252"/>
      <c r="I12" s="252"/>
      <c r="J12" s="252"/>
      <c r="K12" s="127"/>
    </row>
    <row r="13" spans="1:11">
      <c r="B13" s="378" t="s">
        <v>381</v>
      </c>
      <c r="C13" s="598"/>
      <c r="D13" s="599"/>
      <c r="E13" s="599"/>
      <c r="F13" s="600"/>
      <c r="G13" s="252"/>
      <c r="H13" s="252"/>
      <c r="I13" s="252"/>
      <c r="J13" s="252"/>
      <c r="K13" s="127"/>
    </row>
    <row r="14" spans="1:11">
      <c r="B14" s="378" t="s">
        <v>382</v>
      </c>
      <c r="C14" s="598"/>
      <c r="D14" s="599"/>
      <c r="E14" s="599"/>
      <c r="F14" s="600"/>
      <c r="G14" s="252">
        <v>2211086983.5</v>
      </c>
      <c r="H14" s="252">
        <v>320261590.70999998</v>
      </c>
      <c r="I14" s="252">
        <v>320261590.70999998</v>
      </c>
      <c r="J14" s="252">
        <v>126857952.40000001</v>
      </c>
      <c r="K14" s="127"/>
    </row>
    <row r="15" spans="1:11">
      <c r="B15" s="378" t="s">
        <v>383</v>
      </c>
      <c r="C15" s="598"/>
      <c r="D15" s="599"/>
      <c r="E15" s="599"/>
      <c r="F15" s="600"/>
      <c r="G15" s="252"/>
      <c r="H15" s="252"/>
      <c r="I15" s="252"/>
      <c r="J15" s="252"/>
      <c r="K15" s="127"/>
    </row>
    <row r="16" spans="1:11">
      <c r="B16" s="105" t="s">
        <v>32</v>
      </c>
      <c r="C16" s="598"/>
      <c r="D16" s="599"/>
      <c r="E16" s="599"/>
      <c r="F16" s="600"/>
      <c r="G16" s="401">
        <v>2295531256.2150002</v>
      </c>
      <c r="H16" s="401">
        <v>386702890.00999999</v>
      </c>
      <c r="I16" s="401">
        <v>386702890.00999999</v>
      </c>
      <c r="J16" s="401">
        <v>159863925.90000001</v>
      </c>
      <c r="K16" s="127"/>
    </row>
    <row r="37" spans="11:11">
      <c r="K37" s="30"/>
    </row>
    <row r="38" spans="11:11">
      <c r="K38" s="30"/>
    </row>
  </sheetData>
  <mergeCells count="9">
    <mergeCell ref="C16:F16"/>
    <mergeCell ref="C14:F14"/>
    <mergeCell ref="C13:F13"/>
    <mergeCell ref="C12:D12"/>
    <mergeCell ref="B2:J2"/>
    <mergeCell ref="C15:F15"/>
    <mergeCell ref="C11:D11"/>
    <mergeCell ref="C10:D10"/>
    <mergeCell ref="C9:D9"/>
  </mergeCells>
  <pageMargins left="0.70866141732283472" right="0.70866141732283472" top="0.74803149606299213" bottom="0.74803149606299213" header="0.31496062992125984" footer="0.31496062992125984"/>
  <pageSetup paperSize="9" scale="60" orientation="landscape" r:id="rId1"/>
  <headerFooter>
    <oddHeader>&amp;CEN
Annex XXV</oddHeader>
    <oddFooter>&amp;C&amp;"Calibri"&amp;11&amp;K000000&amp;P_x000D_&amp;1#&amp;"Calibri"&amp;10&amp;K000000Internal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D15"/>
  <sheetViews>
    <sheetView showGridLines="0" showRowColHeaders="0" zoomScale="60" zoomScaleNormal="60" workbookViewId="0">
      <selection activeCell="O16" sqref="O16"/>
    </sheetView>
  </sheetViews>
  <sheetFormatPr defaultColWidth="9.140625" defaultRowHeight="15"/>
  <cols>
    <col min="1" max="1" width="2.5703125" style="50" customWidth="1"/>
    <col min="2" max="2" width="79.42578125" style="50" customWidth="1"/>
    <col min="3" max="4" width="18.5703125" style="50" customWidth="1"/>
    <col min="5" max="16384" width="9.140625" style="50"/>
  </cols>
  <sheetData>
    <row r="1" spans="1:4" ht="10.15" customHeight="1"/>
    <row r="2" spans="1:4" ht="27.95" customHeight="1">
      <c r="B2" s="562" t="s">
        <v>982</v>
      </c>
      <c r="C2" s="563"/>
      <c r="D2" s="563"/>
    </row>
    <row r="3" spans="1:4" ht="14.45" customHeight="1">
      <c r="B3" s="172"/>
    </row>
    <row r="4" spans="1:4">
      <c r="A4" s="127"/>
      <c r="B4" s="2"/>
    </row>
    <row r="5" spans="1:4">
      <c r="A5" s="127"/>
      <c r="B5" s="620"/>
      <c r="C5" s="584" t="s">
        <v>70</v>
      </c>
      <c r="D5" s="568" t="s">
        <v>373</v>
      </c>
    </row>
    <row r="6" spans="1:4" ht="15" customHeight="1">
      <c r="A6" s="127"/>
      <c r="B6" s="620"/>
      <c r="C6" s="584"/>
      <c r="D6" s="568"/>
    </row>
    <row r="7" spans="1:4">
      <c r="B7" s="410" t="s">
        <v>384</v>
      </c>
      <c r="C7" s="252"/>
      <c r="D7" s="252"/>
    </row>
    <row r="8" spans="1:4">
      <c r="B8" s="410" t="s">
        <v>385</v>
      </c>
      <c r="C8" s="222"/>
      <c r="D8" s="252"/>
    </row>
    <row r="9" spans="1:4">
      <c r="B9" s="410" t="s">
        <v>386</v>
      </c>
      <c r="C9" s="222"/>
      <c r="D9" s="252"/>
    </row>
    <row r="10" spans="1:4">
      <c r="B10" s="410" t="s">
        <v>387</v>
      </c>
      <c r="C10" s="252">
        <v>63565752.619000003</v>
      </c>
      <c r="D10" s="252">
        <v>41551663.552500002</v>
      </c>
    </row>
    <row r="11" spans="1:4" ht="30">
      <c r="B11" s="487" t="s">
        <v>959</v>
      </c>
      <c r="C11" s="252"/>
      <c r="D11" s="252"/>
    </row>
    <row r="12" spans="1:4">
      <c r="B12" s="110" t="s">
        <v>388</v>
      </c>
      <c r="C12" s="486">
        <v>63565752.619000003</v>
      </c>
      <c r="D12" s="486">
        <v>41551663.552500002</v>
      </c>
    </row>
    <row r="13" spans="1:4">
      <c r="B13" s="9"/>
    </row>
    <row r="14" spans="1:4">
      <c r="A14" s="127"/>
    </row>
    <row r="15" spans="1:4">
      <c r="A15" s="127"/>
    </row>
  </sheetData>
  <mergeCells count="4">
    <mergeCell ref="B5:B6"/>
    <mergeCell ref="C5:C6"/>
    <mergeCell ref="D5:D6"/>
    <mergeCell ref="B2:D2"/>
  </mergeCells>
  <pageMargins left="0.70866141732283472" right="0.70866141732283472" top="0.74803149606299213" bottom="0.74803149606299213" header="0.31496062992125984" footer="0.31496062992125984"/>
  <pageSetup paperSize="9" orientation="landscape" r:id="rId1"/>
  <headerFooter>
    <oddHeader>&amp;CEN
Annex XXV</oddHeader>
    <oddFooter>&amp;C&amp;"Calibri"&amp;11&amp;K000000&amp;P_x000D_&amp;1#&amp;"Calibri"&amp;10&amp;K000000Internal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P19"/>
  <sheetViews>
    <sheetView zoomScale="60" zoomScaleNormal="60" workbookViewId="0">
      <selection activeCell="V11" sqref="V11"/>
    </sheetView>
  </sheetViews>
  <sheetFormatPr defaultColWidth="9.140625" defaultRowHeight="15"/>
  <cols>
    <col min="1" max="1" width="2.5703125" style="52" customWidth="1"/>
    <col min="2" max="2" width="57.140625" style="50" bestFit="1" customWidth="1"/>
    <col min="3" max="13" width="18.5703125" style="50" customWidth="1"/>
    <col min="14" max="14" width="18.5703125" style="9" customWidth="1"/>
    <col min="15" max="16384" width="9.140625" style="50"/>
  </cols>
  <sheetData>
    <row r="1" spans="1:16" ht="10.15" customHeight="1"/>
    <row r="2" spans="1:16" ht="27.95" customHeight="1">
      <c r="A2" s="2"/>
      <c r="B2" s="562" t="s">
        <v>983</v>
      </c>
      <c r="C2" s="563"/>
      <c r="D2" s="563"/>
      <c r="E2" s="563"/>
      <c r="F2" s="563"/>
      <c r="G2" s="563"/>
      <c r="H2" s="563"/>
      <c r="I2" s="563"/>
      <c r="J2" s="563"/>
      <c r="K2" s="563"/>
      <c r="L2" s="563"/>
      <c r="M2" s="563"/>
      <c r="N2" s="563"/>
    </row>
    <row r="3" spans="1:16" ht="14.45" customHeight="1">
      <c r="A3" s="31"/>
      <c r="B3" s="172"/>
    </row>
    <row r="4" spans="1:16" ht="20.100000000000001" customHeight="1">
      <c r="A4" s="31"/>
    </row>
    <row r="5" spans="1:16" ht="20.100000000000001" customHeight="1">
      <c r="A5" s="31"/>
      <c r="C5" s="568" t="s">
        <v>389</v>
      </c>
      <c r="D5" s="568"/>
      <c r="E5" s="568"/>
      <c r="F5" s="568"/>
      <c r="G5" s="568"/>
      <c r="H5" s="568"/>
      <c r="I5" s="568"/>
      <c r="J5" s="568"/>
      <c r="K5" s="568"/>
      <c r="L5" s="568"/>
      <c r="M5" s="568"/>
      <c r="N5" s="649" t="s">
        <v>948</v>
      </c>
    </row>
    <row r="6" spans="1:16" ht="31.5" customHeight="1">
      <c r="A6" s="31"/>
      <c r="C6" s="472">
        <v>0</v>
      </c>
      <c r="D6" s="472">
        <v>0.02</v>
      </c>
      <c r="E6" s="472">
        <v>0.04</v>
      </c>
      <c r="F6" s="472">
        <v>0.1</v>
      </c>
      <c r="G6" s="472">
        <v>0.2</v>
      </c>
      <c r="H6" s="472">
        <v>0.5</v>
      </c>
      <c r="I6" s="472">
        <v>0.7</v>
      </c>
      <c r="J6" s="472">
        <v>0.75</v>
      </c>
      <c r="K6" s="472">
        <v>1</v>
      </c>
      <c r="L6" s="472">
        <v>1.5</v>
      </c>
      <c r="M6" s="392" t="s">
        <v>390</v>
      </c>
      <c r="N6" s="650"/>
    </row>
    <row r="7" spans="1:16">
      <c r="B7" s="482" t="s">
        <v>391</v>
      </c>
      <c r="C7" s="252">
        <v>66545685.913999997</v>
      </c>
      <c r="D7" s="252"/>
      <c r="E7" s="252"/>
      <c r="F7" s="252"/>
      <c r="G7" s="252"/>
      <c r="H7" s="252"/>
      <c r="I7" s="252"/>
      <c r="J7" s="252"/>
      <c r="K7" s="252"/>
      <c r="L7" s="252"/>
      <c r="M7" s="252"/>
      <c r="N7" s="488">
        <v>66545685.913999997</v>
      </c>
    </row>
    <row r="8" spans="1:16">
      <c r="B8" s="482" t="s">
        <v>392</v>
      </c>
      <c r="C8" s="252"/>
      <c r="D8" s="252"/>
      <c r="E8" s="252"/>
      <c r="F8" s="252"/>
      <c r="G8" s="252"/>
      <c r="H8" s="252"/>
      <c r="I8" s="252"/>
      <c r="J8" s="252"/>
      <c r="K8" s="252"/>
      <c r="L8" s="252"/>
      <c r="M8" s="252"/>
      <c r="N8" s="488"/>
    </row>
    <row r="9" spans="1:16">
      <c r="B9" s="482" t="s">
        <v>393</v>
      </c>
      <c r="C9" s="252"/>
      <c r="D9" s="252"/>
      <c r="E9" s="252"/>
      <c r="F9" s="252"/>
      <c r="G9" s="252"/>
      <c r="H9" s="252"/>
      <c r="I9" s="252"/>
      <c r="J9" s="252"/>
      <c r="K9" s="252"/>
      <c r="L9" s="252"/>
      <c r="M9" s="252"/>
      <c r="N9" s="488"/>
    </row>
    <row r="10" spans="1:16">
      <c r="B10" s="482" t="s">
        <v>394</v>
      </c>
      <c r="C10" s="252"/>
      <c r="D10" s="252"/>
      <c r="E10" s="252"/>
      <c r="F10" s="252"/>
      <c r="G10" s="252"/>
      <c r="H10" s="252"/>
      <c r="I10" s="252"/>
      <c r="J10" s="252"/>
      <c r="K10" s="252"/>
      <c r="L10" s="252"/>
      <c r="M10" s="252"/>
      <c r="N10" s="488"/>
    </row>
    <row r="11" spans="1:16">
      <c r="B11" s="482" t="s">
        <v>395</v>
      </c>
      <c r="C11" s="252"/>
      <c r="D11" s="252"/>
      <c r="E11" s="252"/>
      <c r="F11" s="252"/>
      <c r="G11" s="252"/>
      <c r="H11" s="252"/>
      <c r="I11" s="252"/>
      <c r="J11" s="252"/>
      <c r="K11" s="252"/>
      <c r="L11" s="252"/>
      <c r="M11" s="252"/>
      <c r="N11" s="488"/>
    </row>
    <row r="12" spans="1:16">
      <c r="B12" s="482" t="s">
        <v>396</v>
      </c>
      <c r="C12" s="252"/>
      <c r="D12" s="252">
        <v>534263580.50999999</v>
      </c>
      <c r="E12" s="252">
        <v>169451865.05000001</v>
      </c>
      <c r="F12" s="252"/>
      <c r="G12" s="252">
        <v>715587.13370000001</v>
      </c>
      <c r="H12" s="252">
        <v>319441616.95999998</v>
      </c>
      <c r="I12" s="252"/>
      <c r="J12" s="252"/>
      <c r="K12" s="252"/>
      <c r="L12" s="252"/>
      <c r="M12" s="252"/>
      <c r="N12" s="488">
        <v>1023872649.6537</v>
      </c>
      <c r="P12" s="5"/>
    </row>
    <row r="13" spans="1:16">
      <c r="B13" s="482" t="s">
        <v>397</v>
      </c>
      <c r="C13" s="252"/>
      <c r="D13" s="252"/>
      <c r="E13" s="252"/>
      <c r="F13" s="252"/>
      <c r="G13" s="252"/>
      <c r="H13" s="252"/>
      <c r="I13" s="252"/>
      <c r="J13" s="252"/>
      <c r="K13" s="252"/>
      <c r="L13" s="252"/>
      <c r="M13" s="252"/>
      <c r="N13" s="488"/>
    </row>
    <row r="14" spans="1:16">
      <c r="B14" s="482" t="s">
        <v>398</v>
      </c>
      <c r="C14" s="252"/>
      <c r="D14" s="252"/>
      <c r="E14" s="252"/>
      <c r="F14" s="252"/>
      <c r="G14" s="252"/>
      <c r="H14" s="252"/>
      <c r="I14" s="252"/>
      <c r="J14" s="252"/>
      <c r="K14" s="252"/>
      <c r="L14" s="252"/>
      <c r="M14" s="252"/>
      <c r="N14" s="488"/>
    </row>
    <row r="15" spans="1:16">
      <c r="B15" s="482" t="s">
        <v>399</v>
      </c>
      <c r="C15" s="252"/>
      <c r="D15" s="252"/>
      <c r="E15" s="252"/>
      <c r="F15" s="252"/>
      <c r="G15" s="252"/>
      <c r="H15" s="252"/>
      <c r="I15" s="252"/>
      <c r="J15" s="252"/>
      <c r="K15" s="252"/>
      <c r="L15" s="252"/>
      <c r="M15" s="252"/>
      <c r="N15" s="488"/>
    </row>
    <row r="16" spans="1:16">
      <c r="B16" s="482" t="s">
        <v>400</v>
      </c>
      <c r="C16" s="252"/>
      <c r="D16" s="252"/>
      <c r="E16" s="252"/>
      <c r="F16" s="252"/>
      <c r="G16" s="252"/>
      <c r="H16" s="252"/>
      <c r="I16" s="252"/>
      <c r="J16" s="252"/>
      <c r="K16" s="252"/>
      <c r="L16" s="252"/>
      <c r="M16" s="252"/>
      <c r="N16" s="488"/>
    </row>
    <row r="17" spans="2:14">
      <c r="B17" s="146" t="s">
        <v>126</v>
      </c>
      <c r="C17" s="488">
        <v>66545685.913999997</v>
      </c>
      <c r="D17" s="488">
        <v>534263580.50999999</v>
      </c>
      <c r="E17" s="488">
        <v>169451865.05000001</v>
      </c>
      <c r="F17" s="488"/>
      <c r="G17" s="488">
        <v>715587.13370000001</v>
      </c>
      <c r="H17" s="488">
        <v>319441616.95999998</v>
      </c>
      <c r="I17" s="488"/>
      <c r="J17" s="488"/>
      <c r="K17" s="488"/>
      <c r="L17" s="488"/>
      <c r="M17" s="488"/>
      <c r="N17" s="488">
        <v>1090418335.5676999</v>
      </c>
    </row>
    <row r="19" spans="2:14">
      <c r="B19" s="5"/>
    </row>
  </sheetData>
  <mergeCells count="3">
    <mergeCell ref="C5:M5"/>
    <mergeCell ref="B2:N2"/>
    <mergeCell ref="N5:N6"/>
  </mergeCells>
  <pageMargins left="0.70866141732283472" right="0.70866141732283472" top="0.74803149606299213" bottom="0.74803149606299213" header="0.31496062992125984" footer="0.31496062992125984"/>
  <pageSetup paperSize="9" scale="46" orientation="landscape" r:id="rId1"/>
  <headerFooter>
    <oddHeader>&amp;CEN
Annex XXV</oddHeader>
    <oddFooter>&amp;C&amp;"Calibri"&amp;11&amp;K000000&amp;P_x000D_&amp;1#&amp;"Calibri"&amp;10&amp;K000000Internal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cols>
    <col min="1" max="1" width="2.5703125" style="50" customWidth="1"/>
    <col min="2" max="2" width="4.42578125" style="50" customWidth="1"/>
    <col min="3" max="3" width="29.28515625" style="50" customWidth="1"/>
    <col min="4" max="4" width="7.5703125" style="50" customWidth="1"/>
    <col min="5" max="11" width="16.5703125" style="50" customWidth="1"/>
    <col min="12" max="16384" width="9.140625" style="50"/>
  </cols>
  <sheetData>
    <row r="1" spans="1:14" ht="10.15" customHeight="1"/>
    <row r="2" spans="1:14" ht="27.95" customHeight="1">
      <c r="A2" s="72"/>
      <c r="B2" s="638" t="s">
        <v>1684</v>
      </c>
      <c r="C2" s="638"/>
      <c r="D2" s="638"/>
      <c r="E2" s="638"/>
      <c r="F2" s="638"/>
      <c r="G2" s="638"/>
      <c r="H2" s="638"/>
      <c r="I2" s="638"/>
      <c r="J2" s="638"/>
      <c r="K2" s="638"/>
    </row>
    <row r="3" spans="1:14" ht="14.45" customHeight="1">
      <c r="B3" s="172" t="s">
        <v>1</v>
      </c>
      <c r="C3" s="73"/>
      <c r="D3" s="73"/>
      <c r="E3" s="74"/>
      <c r="F3" s="73"/>
      <c r="G3" s="73"/>
      <c r="H3" s="73"/>
      <c r="I3" s="73"/>
      <c r="J3" s="73"/>
      <c r="K3" s="73"/>
      <c r="N3" s="30"/>
    </row>
    <row r="4" spans="1:14">
      <c r="C4" s="651" t="s">
        <v>1057</v>
      </c>
      <c r="D4" s="651"/>
      <c r="E4" s="219"/>
      <c r="F4" s="220"/>
      <c r="G4" s="220"/>
      <c r="H4" s="220"/>
      <c r="I4" s="220"/>
      <c r="J4" s="220"/>
      <c r="K4" s="221"/>
    </row>
    <row r="5" spans="1:14">
      <c r="B5" s="259"/>
      <c r="C5" s="73"/>
    </row>
    <row r="6" spans="1:14" ht="60">
      <c r="E6" s="178" t="s">
        <v>70</v>
      </c>
      <c r="F6" s="177" t="s">
        <v>402</v>
      </c>
      <c r="G6" s="177" t="s">
        <v>403</v>
      </c>
      <c r="H6" s="177" t="s">
        <v>404</v>
      </c>
      <c r="I6" s="177" t="s">
        <v>405</v>
      </c>
      <c r="J6" s="177" t="s">
        <v>373</v>
      </c>
      <c r="K6" s="177" t="s">
        <v>406</v>
      </c>
    </row>
    <row r="7" spans="1:14">
      <c r="C7" s="145" t="s">
        <v>401</v>
      </c>
      <c r="D7" s="88" t="s">
        <v>0</v>
      </c>
      <c r="E7" s="84" t="s">
        <v>4</v>
      </c>
      <c r="F7" s="84" t="s">
        <v>5</v>
      </c>
      <c r="G7" s="84" t="s">
        <v>6</v>
      </c>
      <c r="H7" s="84" t="s">
        <v>33</v>
      </c>
      <c r="I7" s="84" t="s">
        <v>34</v>
      </c>
      <c r="J7" s="84" t="s">
        <v>73</v>
      </c>
      <c r="K7" s="84" t="s">
        <v>74</v>
      </c>
    </row>
    <row r="8" spans="1:14" ht="15" customHeight="1">
      <c r="B8" s="147"/>
      <c r="C8" s="175" t="s">
        <v>407</v>
      </c>
      <c r="D8" s="133">
        <v>1</v>
      </c>
      <c r="E8" s="252"/>
      <c r="F8" s="251"/>
      <c r="G8" s="252"/>
      <c r="H8" s="251"/>
      <c r="I8" s="252"/>
      <c r="J8" s="252"/>
      <c r="K8" s="252"/>
    </row>
    <row r="9" spans="1:14" ht="15" customHeight="1">
      <c r="B9" s="147"/>
      <c r="C9" s="175" t="s">
        <v>408</v>
      </c>
      <c r="D9" s="133">
        <v>2</v>
      </c>
      <c r="E9" s="252"/>
      <c r="F9" s="251"/>
      <c r="G9" s="252"/>
      <c r="H9" s="251"/>
      <c r="I9" s="252"/>
      <c r="J9" s="252"/>
      <c r="K9" s="252"/>
    </row>
    <row r="10" spans="1:14" ht="15" customHeight="1">
      <c r="B10" s="147"/>
      <c r="C10" s="175" t="s">
        <v>409</v>
      </c>
      <c r="D10" s="133">
        <v>3</v>
      </c>
      <c r="E10" s="252"/>
      <c r="F10" s="251"/>
      <c r="G10" s="252"/>
      <c r="H10" s="251"/>
      <c r="I10" s="252"/>
      <c r="J10" s="252"/>
      <c r="K10" s="252"/>
    </row>
    <row r="11" spans="1:14" ht="15" customHeight="1">
      <c r="B11" s="147"/>
      <c r="C11" s="175" t="s">
        <v>410</v>
      </c>
      <c r="D11" s="133">
        <v>4</v>
      </c>
      <c r="E11" s="252"/>
      <c r="F11" s="251"/>
      <c r="G11" s="252"/>
      <c r="H11" s="251"/>
      <c r="I11" s="252"/>
      <c r="J11" s="252"/>
      <c r="K11" s="252"/>
    </row>
    <row r="12" spans="1:14" ht="15" customHeight="1">
      <c r="B12" s="147"/>
      <c r="C12" s="175" t="s">
        <v>411</v>
      </c>
      <c r="D12" s="133">
        <v>5</v>
      </c>
      <c r="E12" s="252"/>
      <c r="F12" s="251"/>
      <c r="G12" s="252"/>
      <c r="H12" s="251"/>
      <c r="I12" s="252"/>
      <c r="J12" s="252"/>
      <c r="K12" s="252"/>
    </row>
    <row r="13" spans="1:14" ht="15" customHeight="1">
      <c r="B13" s="147"/>
      <c r="C13" s="175" t="s">
        <v>412</v>
      </c>
      <c r="D13" s="133">
        <v>6</v>
      </c>
      <c r="E13" s="252"/>
      <c r="F13" s="251"/>
      <c r="G13" s="252"/>
      <c r="H13" s="251"/>
      <c r="I13" s="252"/>
      <c r="J13" s="252"/>
      <c r="K13" s="252"/>
    </row>
    <row r="14" spans="1:14" ht="15" customHeight="1">
      <c r="B14" s="147"/>
      <c r="C14" s="175" t="s">
        <v>413</v>
      </c>
      <c r="D14" s="133">
        <v>7</v>
      </c>
      <c r="E14" s="252"/>
      <c r="F14" s="251"/>
      <c r="G14" s="252"/>
      <c r="H14" s="251"/>
      <c r="I14" s="252"/>
      <c r="J14" s="252"/>
      <c r="K14" s="252"/>
    </row>
    <row r="15" spans="1:14" ht="15" customHeight="1">
      <c r="B15" s="147"/>
      <c r="C15" s="175" t="s">
        <v>414</v>
      </c>
      <c r="D15" s="133">
        <v>8</v>
      </c>
      <c r="E15" s="252"/>
      <c r="F15" s="251"/>
      <c r="G15" s="252"/>
      <c r="H15" s="251"/>
      <c r="I15" s="252"/>
      <c r="J15" s="252"/>
      <c r="K15" s="252"/>
    </row>
    <row r="16" spans="1:14" ht="15" customHeight="1">
      <c r="B16" s="186" t="s">
        <v>1059</v>
      </c>
      <c r="C16" s="185"/>
      <c r="D16" s="133" t="s">
        <v>280</v>
      </c>
      <c r="E16" s="252"/>
      <c r="F16" s="251"/>
      <c r="G16" s="252"/>
      <c r="H16" s="251"/>
      <c r="I16" s="252"/>
      <c r="J16" s="252"/>
      <c r="K16" s="252"/>
    </row>
    <row r="18" spans="2:21">
      <c r="B18" s="167"/>
    </row>
    <row r="27" spans="2:21" ht="23.25">
      <c r="P27" s="29"/>
      <c r="Q27" s="33"/>
      <c r="R27" s="33"/>
      <c r="S27" s="33"/>
      <c r="T27" s="33"/>
      <c r="U27" s="33"/>
    </row>
    <row r="28" spans="2:21">
      <c r="P28" s="30"/>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cols>
    <col min="1" max="1" width="2.5703125" style="50" customWidth="1"/>
    <col min="2" max="2" width="4.42578125" style="50" customWidth="1"/>
    <col min="3" max="3" width="29.28515625" style="50" customWidth="1"/>
    <col min="4" max="4" width="7.5703125" style="50" customWidth="1"/>
    <col min="5" max="11" width="16.5703125" style="50" customWidth="1"/>
    <col min="12" max="16384" width="9.140625" style="50"/>
  </cols>
  <sheetData>
    <row r="1" spans="1:14" ht="10.15" customHeight="1"/>
    <row r="2" spans="1:14" ht="27.95" customHeight="1">
      <c r="A2" s="72"/>
      <c r="B2" s="638" t="s">
        <v>1685</v>
      </c>
      <c r="C2" s="638"/>
      <c r="D2" s="638"/>
      <c r="E2" s="638"/>
      <c r="F2" s="638"/>
      <c r="G2" s="638"/>
      <c r="H2" s="638"/>
      <c r="I2" s="638"/>
      <c r="J2" s="638"/>
      <c r="K2" s="638"/>
    </row>
    <row r="3" spans="1:14" ht="14.45" customHeight="1">
      <c r="B3" s="172" t="s">
        <v>1</v>
      </c>
      <c r="C3" s="73"/>
      <c r="D3" s="73"/>
      <c r="E3" s="74"/>
      <c r="F3" s="73"/>
      <c r="G3" s="73"/>
      <c r="H3" s="73"/>
      <c r="I3" s="73"/>
      <c r="J3" s="73"/>
      <c r="K3" s="73"/>
      <c r="N3" s="30"/>
    </row>
    <row r="4" spans="1:14">
      <c r="C4" s="651" t="s">
        <v>1057</v>
      </c>
      <c r="D4" s="651"/>
      <c r="E4" s="219"/>
      <c r="F4" s="220"/>
      <c r="G4" s="220"/>
      <c r="H4" s="220"/>
      <c r="I4" s="220"/>
      <c r="J4" s="220"/>
      <c r="K4" s="221"/>
    </row>
    <row r="5" spans="1:14">
      <c r="B5" s="259"/>
      <c r="C5" s="73"/>
    </row>
    <row r="6" spans="1:14" ht="60">
      <c r="E6" s="267" t="s">
        <v>70</v>
      </c>
      <c r="F6" s="263" t="s">
        <v>402</v>
      </c>
      <c r="G6" s="263" t="s">
        <v>403</v>
      </c>
      <c r="H6" s="263" t="s">
        <v>404</v>
      </c>
      <c r="I6" s="263" t="s">
        <v>405</v>
      </c>
      <c r="J6" s="263" t="s">
        <v>373</v>
      </c>
      <c r="K6" s="263" t="s">
        <v>406</v>
      </c>
    </row>
    <row r="7" spans="1:14">
      <c r="C7" s="145" t="s">
        <v>401</v>
      </c>
      <c r="D7" s="88" t="s">
        <v>0</v>
      </c>
      <c r="E7" s="84" t="s">
        <v>4</v>
      </c>
      <c r="F7" s="84" t="s">
        <v>5</v>
      </c>
      <c r="G7" s="84" t="s">
        <v>6</v>
      </c>
      <c r="H7" s="84" t="s">
        <v>33</v>
      </c>
      <c r="I7" s="84" t="s">
        <v>34</v>
      </c>
      <c r="J7" s="84" t="s">
        <v>73</v>
      </c>
      <c r="K7" s="84" t="s">
        <v>74</v>
      </c>
    </row>
    <row r="8" spans="1:14" ht="15" customHeight="1">
      <c r="B8" s="147"/>
      <c r="C8" s="175" t="s">
        <v>407</v>
      </c>
      <c r="D8" s="133">
        <v>1</v>
      </c>
      <c r="E8" s="252"/>
      <c r="F8" s="251"/>
      <c r="G8" s="252"/>
      <c r="H8" s="251"/>
      <c r="I8" s="252"/>
      <c r="J8" s="252"/>
      <c r="K8" s="252"/>
    </row>
    <row r="9" spans="1:14" ht="15" customHeight="1">
      <c r="B9" s="147"/>
      <c r="C9" s="175" t="s">
        <v>408</v>
      </c>
      <c r="D9" s="133">
        <v>2</v>
      </c>
      <c r="E9" s="252"/>
      <c r="F9" s="251"/>
      <c r="G9" s="252"/>
      <c r="H9" s="251"/>
      <c r="I9" s="252"/>
      <c r="J9" s="252"/>
      <c r="K9" s="252"/>
    </row>
    <row r="10" spans="1:14" ht="15" customHeight="1">
      <c r="B10" s="147"/>
      <c r="C10" s="175" t="s">
        <v>409</v>
      </c>
      <c r="D10" s="133">
        <v>3</v>
      </c>
      <c r="E10" s="252"/>
      <c r="F10" s="251"/>
      <c r="G10" s="252"/>
      <c r="H10" s="251"/>
      <c r="I10" s="252"/>
      <c r="J10" s="252"/>
      <c r="K10" s="252"/>
    </row>
    <row r="11" spans="1:14" ht="15" customHeight="1">
      <c r="B11" s="147"/>
      <c r="C11" s="175" t="s">
        <v>410</v>
      </c>
      <c r="D11" s="133">
        <v>4</v>
      </c>
      <c r="E11" s="252"/>
      <c r="F11" s="251"/>
      <c r="G11" s="252"/>
      <c r="H11" s="251"/>
      <c r="I11" s="252"/>
      <c r="J11" s="252"/>
      <c r="K11" s="252"/>
    </row>
    <row r="12" spans="1:14" ht="15" customHeight="1">
      <c r="B12" s="147"/>
      <c r="C12" s="175" t="s">
        <v>411</v>
      </c>
      <c r="D12" s="133">
        <v>5</v>
      </c>
      <c r="E12" s="252"/>
      <c r="F12" s="251"/>
      <c r="G12" s="252"/>
      <c r="H12" s="251"/>
      <c r="I12" s="252"/>
      <c r="J12" s="252"/>
      <c r="K12" s="252"/>
    </row>
    <row r="13" spans="1:14" ht="15" customHeight="1">
      <c r="B13" s="147"/>
      <c r="C13" s="175" t="s">
        <v>412</v>
      </c>
      <c r="D13" s="133">
        <v>6</v>
      </c>
      <c r="E13" s="252"/>
      <c r="F13" s="251"/>
      <c r="G13" s="252"/>
      <c r="H13" s="251"/>
      <c r="I13" s="252"/>
      <c r="J13" s="252"/>
      <c r="K13" s="252"/>
    </row>
    <row r="14" spans="1:14" ht="15" customHeight="1">
      <c r="B14" s="147"/>
      <c r="C14" s="175" t="s">
        <v>413</v>
      </c>
      <c r="D14" s="133">
        <v>7</v>
      </c>
      <c r="E14" s="252"/>
      <c r="F14" s="251"/>
      <c r="G14" s="252"/>
      <c r="H14" s="251"/>
      <c r="I14" s="252"/>
      <c r="J14" s="252"/>
      <c r="K14" s="252"/>
    </row>
    <row r="15" spans="1:14" ht="15" customHeight="1">
      <c r="B15" s="147"/>
      <c r="C15" s="175" t="s">
        <v>414</v>
      </c>
      <c r="D15" s="133">
        <v>8</v>
      </c>
      <c r="E15" s="252"/>
      <c r="F15" s="251"/>
      <c r="G15" s="252"/>
      <c r="H15" s="251"/>
      <c r="I15" s="252"/>
      <c r="J15" s="252"/>
      <c r="K15" s="252"/>
    </row>
    <row r="16" spans="1:14" ht="15" customHeight="1">
      <c r="B16" s="186" t="s">
        <v>1059</v>
      </c>
      <c r="C16" s="185"/>
      <c r="D16" s="133" t="s">
        <v>280</v>
      </c>
      <c r="E16" s="252"/>
      <c r="F16" s="251"/>
      <c r="G16" s="252"/>
      <c r="H16" s="251"/>
      <c r="I16" s="252"/>
      <c r="J16" s="252"/>
      <c r="K16" s="252"/>
    </row>
    <row r="18" spans="2:21">
      <c r="B18" s="167"/>
    </row>
    <row r="27" spans="2:21" ht="23.25">
      <c r="P27" s="29"/>
      <c r="Q27" s="33"/>
      <c r="R27" s="33"/>
      <c r="S27" s="33"/>
      <c r="T27" s="33"/>
      <c r="U27" s="33"/>
    </row>
    <row r="28" spans="2:21">
      <c r="P28" s="30"/>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4"/>
  <dimension ref="A1:M18"/>
  <sheetViews>
    <sheetView showGridLines="0" showRowColHeaders="0" zoomScale="60" zoomScaleNormal="60" workbookViewId="0">
      <selection activeCell="J52" sqref="J52"/>
    </sheetView>
  </sheetViews>
  <sheetFormatPr defaultColWidth="9.140625" defaultRowHeight="15"/>
  <cols>
    <col min="1" max="1" width="2.5703125" style="50" customWidth="1"/>
    <col min="2" max="2" width="29.28515625" style="50" customWidth="1"/>
    <col min="3" max="10" width="18.5703125" style="50" customWidth="1"/>
    <col min="11" max="16384" width="9.140625" style="50"/>
  </cols>
  <sheetData>
    <row r="1" spans="1:10" ht="10.15" customHeight="1"/>
    <row r="2" spans="1:10" ht="27.95" customHeight="1">
      <c r="A2" s="2"/>
      <c r="B2" s="562" t="s">
        <v>984</v>
      </c>
      <c r="C2" s="563"/>
      <c r="D2" s="563"/>
      <c r="E2" s="563"/>
      <c r="F2" s="563"/>
      <c r="G2" s="563"/>
      <c r="H2" s="563"/>
      <c r="I2" s="563"/>
      <c r="J2" s="563"/>
    </row>
    <row r="3" spans="1:10" ht="14.45" customHeight="1">
      <c r="B3" s="172"/>
    </row>
    <row r="4" spans="1:10">
      <c r="B4" s="65"/>
    </row>
    <row r="5" spans="1:10" ht="15" customHeight="1">
      <c r="C5" s="568" t="s">
        <v>415</v>
      </c>
      <c r="D5" s="568"/>
      <c r="E5" s="568"/>
      <c r="F5" s="568"/>
      <c r="G5" s="613" t="s">
        <v>416</v>
      </c>
      <c r="H5" s="614"/>
      <c r="I5" s="614"/>
      <c r="J5" s="615"/>
    </row>
    <row r="6" spans="1:10" ht="21" customHeight="1">
      <c r="A6" s="9"/>
      <c r="C6" s="568" t="s">
        <v>417</v>
      </c>
      <c r="D6" s="568"/>
      <c r="E6" s="568" t="s">
        <v>418</v>
      </c>
      <c r="F6" s="568"/>
      <c r="G6" s="613" t="s">
        <v>417</v>
      </c>
      <c r="H6" s="615"/>
      <c r="I6" s="613" t="s">
        <v>418</v>
      </c>
      <c r="J6" s="615"/>
    </row>
    <row r="7" spans="1:10">
      <c r="A7" s="9"/>
      <c r="B7" s="65"/>
      <c r="C7" s="392" t="s">
        <v>419</v>
      </c>
      <c r="D7" s="392" t="s">
        <v>420</v>
      </c>
      <c r="E7" s="392" t="s">
        <v>419</v>
      </c>
      <c r="F7" s="392" t="s">
        <v>420</v>
      </c>
      <c r="G7" s="89" t="s">
        <v>419</v>
      </c>
      <c r="H7" s="89" t="s">
        <v>420</v>
      </c>
      <c r="I7" s="89" t="s">
        <v>419</v>
      </c>
      <c r="J7" s="89" t="s">
        <v>420</v>
      </c>
    </row>
    <row r="8" spans="1:10">
      <c r="B8" s="410" t="s">
        <v>421</v>
      </c>
      <c r="C8" s="252"/>
      <c r="D8" s="252">
        <v>50108799.840000004</v>
      </c>
      <c r="E8" s="252"/>
      <c r="F8" s="252">
        <v>913523623.34000003</v>
      </c>
      <c r="G8" s="252">
        <v>394922222.22000003</v>
      </c>
      <c r="H8" s="252">
        <v>8602000.0099999998</v>
      </c>
      <c r="I8" s="252"/>
      <c r="J8" s="252">
        <v>2209999.96</v>
      </c>
    </row>
    <row r="9" spans="1:10">
      <c r="B9" s="410" t="s">
        <v>422</v>
      </c>
      <c r="C9" s="252"/>
      <c r="D9" s="252">
        <v>153957.046</v>
      </c>
      <c r="E9" s="252"/>
      <c r="F9" s="252">
        <v>3.5465</v>
      </c>
      <c r="G9" s="252"/>
      <c r="H9" s="252"/>
      <c r="I9" s="252"/>
      <c r="J9" s="252"/>
    </row>
    <row r="10" spans="1:10">
      <c r="B10" s="410" t="s">
        <v>423</v>
      </c>
      <c r="C10" s="252"/>
      <c r="D10" s="252"/>
      <c r="E10" s="252"/>
      <c r="F10" s="252"/>
      <c r="G10" s="252"/>
      <c r="H10" s="252"/>
      <c r="I10" s="252"/>
      <c r="J10" s="252">
        <v>30084000</v>
      </c>
    </row>
    <row r="11" spans="1:10">
      <c r="B11" s="410" t="s">
        <v>424</v>
      </c>
      <c r="C11" s="252"/>
      <c r="D11" s="252"/>
      <c r="E11" s="252"/>
      <c r="F11" s="252"/>
      <c r="G11" s="252"/>
      <c r="H11" s="252">
        <v>1487300951.5999999</v>
      </c>
      <c r="I11" s="252"/>
      <c r="J11" s="252">
        <v>109956250</v>
      </c>
    </row>
    <row r="12" spans="1:10">
      <c r="B12" s="410" t="s">
        <v>425</v>
      </c>
      <c r="C12" s="252"/>
      <c r="D12" s="252"/>
      <c r="E12" s="252"/>
      <c r="F12" s="252"/>
      <c r="G12" s="252"/>
      <c r="H12" s="252"/>
      <c r="I12" s="252"/>
      <c r="J12" s="252"/>
    </row>
    <row r="13" spans="1:10">
      <c r="B13" s="410" t="s">
        <v>426</v>
      </c>
      <c r="C13" s="252"/>
      <c r="D13" s="252"/>
      <c r="E13" s="252"/>
      <c r="F13" s="252"/>
      <c r="G13" s="252"/>
      <c r="H13" s="252"/>
      <c r="I13" s="252"/>
      <c r="J13" s="252">
        <v>16726335</v>
      </c>
    </row>
    <row r="14" spans="1:10">
      <c r="B14" s="410" t="s">
        <v>427</v>
      </c>
      <c r="C14" s="252"/>
      <c r="D14" s="252"/>
      <c r="E14" s="252"/>
      <c r="F14" s="252"/>
      <c r="G14" s="252"/>
      <c r="H14" s="252"/>
      <c r="I14" s="252"/>
      <c r="J14" s="252"/>
    </row>
    <row r="15" spans="1:10">
      <c r="B15" s="410" t="s">
        <v>428</v>
      </c>
      <c r="C15" s="252"/>
      <c r="D15" s="252"/>
      <c r="E15" s="252"/>
      <c r="F15" s="252"/>
      <c r="G15" s="252"/>
      <c r="H15" s="252"/>
      <c r="I15" s="252"/>
      <c r="J15" s="252">
        <v>2034718335.5</v>
      </c>
    </row>
    <row r="16" spans="1:10">
      <c r="B16" s="105" t="s">
        <v>32</v>
      </c>
      <c r="C16" s="401"/>
      <c r="D16" s="401">
        <v>50262756.886</v>
      </c>
      <c r="E16" s="401"/>
      <c r="F16" s="401">
        <v>913523626.8865</v>
      </c>
      <c r="G16" s="401">
        <v>394922222.22000003</v>
      </c>
      <c r="H16" s="401">
        <v>1495902951.6099999</v>
      </c>
      <c r="I16" s="401"/>
      <c r="J16" s="401">
        <v>2193694920.46</v>
      </c>
    </row>
    <row r="18" spans="13:13">
      <c r="M18" s="5"/>
    </row>
  </sheetData>
  <mergeCells count="7">
    <mergeCell ref="B2:J2"/>
    <mergeCell ref="C5:F5"/>
    <mergeCell ref="G5:J5"/>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&amp;C&amp;"Calibri"&amp;11&amp;K000000&amp;P_x000D_&amp;1#&amp;"Calibri"&amp;10&amp;K000000Internal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7">
    <pageSetUpPr fitToPage="1"/>
  </sheetPr>
  <dimension ref="A1:D25"/>
  <sheetViews>
    <sheetView showGridLines="0" showRowColHeaders="0" zoomScale="60" zoomScaleNormal="60" workbookViewId="0">
      <selection activeCell="K21" sqref="K21"/>
    </sheetView>
  </sheetViews>
  <sheetFormatPr defaultColWidth="9.140625" defaultRowHeight="15"/>
  <cols>
    <col min="1" max="1" width="2.5703125" style="9" customWidth="1"/>
    <col min="2" max="2" width="86.7109375" style="9" customWidth="1"/>
    <col min="3" max="4" width="18.5703125" style="9" customWidth="1"/>
    <col min="5" max="16384" width="9.140625" style="9"/>
  </cols>
  <sheetData>
    <row r="1" spans="1:4" ht="10.15" customHeight="1"/>
    <row r="2" spans="1:4" ht="27.95" customHeight="1">
      <c r="A2" s="19"/>
      <c r="B2" s="562" t="s">
        <v>985</v>
      </c>
      <c r="C2" s="563"/>
      <c r="D2" s="563"/>
    </row>
    <row r="3" spans="1:4" ht="14.45" customHeight="1">
      <c r="A3" s="132"/>
      <c r="B3" s="172"/>
      <c r="C3" s="132"/>
      <c r="D3" s="132"/>
    </row>
    <row r="4" spans="1:4" ht="20.100000000000001" customHeight="1">
      <c r="A4" s="132"/>
      <c r="B4" s="49"/>
    </row>
    <row r="5" spans="1:4">
      <c r="A5" s="132"/>
      <c r="B5" s="49"/>
      <c r="C5" s="90" t="s">
        <v>429</v>
      </c>
      <c r="D5" s="90" t="s">
        <v>373</v>
      </c>
    </row>
    <row r="6" spans="1:4">
      <c r="B6" s="110" t="s">
        <v>430</v>
      </c>
      <c r="C6" s="222"/>
      <c r="D6" s="486">
        <v>17513342.599199999</v>
      </c>
    </row>
    <row r="7" spans="1:4" ht="30">
      <c r="B7" s="358" t="s">
        <v>431</v>
      </c>
      <c r="C7" s="252">
        <v>402332858.44</v>
      </c>
      <c r="D7" s="252">
        <v>11435694.468</v>
      </c>
    </row>
    <row r="8" spans="1:4">
      <c r="B8" s="358" t="s">
        <v>432</v>
      </c>
      <c r="C8" s="252">
        <v>402332858.44</v>
      </c>
      <c r="D8" s="252">
        <v>11435694.468</v>
      </c>
    </row>
    <row r="9" spans="1:4">
      <c r="B9" s="358" t="s">
        <v>433</v>
      </c>
      <c r="C9" s="252"/>
      <c r="D9" s="252"/>
    </row>
    <row r="10" spans="1:4">
      <c r="B10" s="358" t="s">
        <v>434</v>
      </c>
      <c r="C10" s="252"/>
      <c r="D10" s="252"/>
    </row>
    <row r="11" spans="1:4">
      <c r="B11" s="358" t="s">
        <v>435</v>
      </c>
      <c r="C11" s="252"/>
      <c r="D11" s="252"/>
    </row>
    <row r="12" spans="1:4">
      <c r="B12" s="358" t="s">
        <v>436</v>
      </c>
      <c r="C12" s="252"/>
      <c r="D12" s="222"/>
    </row>
    <row r="13" spans="1:4">
      <c r="B13" s="358" t="s">
        <v>437</v>
      </c>
      <c r="C13" s="252">
        <v>301382587.12</v>
      </c>
      <c r="D13" s="252">
        <v>6027651.7423999999</v>
      </c>
    </row>
    <row r="14" spans="1:4">
      <c r="B14" s="358" t="s">
        <v>438</v>
      </c>
      <c r="C14" s="252">
        <v>2499819.44</v>
      </c>
      <c r="D14" s="252">
        <v>49996.388800000001</v>
      </c>
    </row>
    <row r="15" spans="1:4">
      <c r="B15" s="358" t="s">
        <v>439</v>
      </c>
      <c r="C15" s="252"/>
      <c r="D15" s="252"/>
    </row>
    <row r="16" spans="1:4">
      <c r="B16" s="146" t="s">
        <v>440</v>
      </c>
      <c r="C16" s="222"/>
      <c r="D16" s="146"/>
    </row>
    <row r="17" spans="2:4" ht="30">
      <c r="B17" s="358" t="s">
        <v>441</v>
      </c>
      <c r="C17" s="252"/>
      <c r="D17" s="252"/>
    </row>
    <row r="18" spans="2:4">
      <c r="B18" s="358" t="s">
        <v>432</v>
      </c>
      <c r="C18" s="252"/>
      <c r="D18" s="252"/>
    </row>
    <row r="19" spans="2:4">
      <c r="B19" s="358" t="s">
        <v>433</v>
      </c>
      <c r="C19" s="252"/>
      <c r="D19" s="252"/>
    </row>
    <row r="20" spans="2:4">
      <c r="B20" s="358" t="s">
        <v>434</v>
      </c>
      <c r="C20" s="252"/>
      <c r="D20" s="252"/>
    </row>
    <row r="21" spans="2:4">
      <c r="B21" s="358" t="s">
        <v>435</v>
      </c>
      <c r="C21" s="252"/>
      <c r="D21" s="252"/>
    </row>
    <row r="22" spans="2:4">
      <c r="B22" s="358" t="s">
        <v>436</v>
      </c>
      <c r="C22" s="252"/>
      <c r="D22" s="222"/>
    </row>
    <row r="23" spans="2:4">
      <c r="B23" s="358" t="s">
        <v>437</v>
      </c>
      <c r="C23" s="252"/>
      <c r="D23" s="252"/>
    </row>
    <row r="24" spans="2:4">
      <c r="B24" s="358" t="s">
        <v>438</v>
      </c>
      <c r="C24" s="252"/>
      <c r="D24" s="252"/>
    </row>
    <row r="25" spans="2:4">
      <c r="B25" s="358" t="s">
        <v>439</v>
      </c>
      <c r="C25" s="252"/>
      <c r="D25" s="252"/>
    </row>
  </sheetData>
  <mergeCells count="1">
    <mergeCell ref="B2:D2"/>
  </mergeCells>
  <pageMargins left="0.70866141732283472" right="0.70866141732283472" top="0.74803149606299213" bottom="0.74803149606299213" header="0.31496062992125984" footer="0.31496062992125984"/>
  <pageSetup paperSize="9" scale="98" orientation="landscape" r:id="rId1"/>
  <headerFooter>
    <oddHeader>&amp;CEN 
Annex XXV</oddHeader>
    <oddFooter>&amp;C&amp;"Calibri"&amp;11&amp;K000000&amp;P_x000D_&amp;1#&amp;"Calibri"&amp;10&amp;K000000Internal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9">
    <pageSetUpPr fitToPage="1"/>
  </sheetPr>
  <dimension ref="B1:C16"/>
  <sheetViews>
    <sheetView showGridLines="0" showRowColHeaders="0" zoomScale="60" zoomScaleNormal="60" workbookViewId="0">
      <selection activeCell="M7" sqref="M7"/>
    </sheetView>
  </sheetViews>
  <sheetFormatPr defaultColWidth="11.42578125" defaultRowHeight="15"/>
  <cols>
    <col min="1" max="1" width="2.5703125" style="50" customWidth="1"/>
    <col min="2" max="2" width="21.28515625" style="50" bestFit="1" customWidth="1"/>
    <col min="3" max="3" width="150.5703125" style="50" customWidth="1"/>
    <col min="4" max="16384" width="11.42578125" style="50"/>
  </cols>
  <sheetData>
    <row r="1" spans="2:3" ht="10.15" customHeight="1"/>
    <row r="2" spans="2:3" ht="27.95" customHeight="1">
      <c r="B2" s="562" t="s">
        <v>1027</v>
      </c>
      <c r="C2" s="563"/>
    </row>
    <row r="3" spans="2:3" ht="14.45" customHeight="1">
      <c r="B3" s="172"/>
    </row>
    <row r="5" spans="2:3">
      <c r="C5" s="392" t="s">
        <v>1952</v>
      </c>
    </row>
    <row r="6" spans="2:3" ht="120">
      <c r="B6" s="154" t="s">
        <v>316</v>
      </c>
      <c r="C6" s="352" t="s">
        <v>1772</v>
      </c>
    </row>
    <row r="7" spans="2:3" ht="165">
      <c r="B7" s="154" t="s">
        <v>317</v>
      </c>
      <c r="C7" s="75" t="s">
        <v>1929</v>
      </c>
    </row>
    <row r="8" spans="2:3" ht="195">
      <c r="B8" s="154" t="s">
        <v>318</v>
      </c>
      <c r="C8" s="75" t="s">
        <v>1930</v>
      </c>
    </row>
    <row r="9" spans="2:3">
      <c r="B9" s="154" t="s">
        <v>319</v>
      </c>
      <c r="C9" s="75" t="s">
        <v>1931</v>
      </c>
    </row>
    <row r="10" spans="2:3">
      <c r="B10" s="154" t="s">
        <v>320</v>
      </c>
      <c r="C10" s="75" t="s">
        <v>1931</v>
      </c>
    </row>
    <row r="11" spans="2:3">
      <c r="B11" s="154" t="s">
        <v>321</v>
      </c>
      <c r="C11" s="75" t="s">
        <v>1931</v>
      </c>
    </row>
    <row r="12" spans="2:3" ht="105">
      <c r="B12" s="154" t="s">
        <v>322</v>
      </c>
      <c r="C12" s="75" t="s">
        <v>1875</v>
      </c>
    </row>
    <row r="13" spans="2:3" ht="30">
      <c r="B13" s="154" t="s">
        <v>323</v>
      </c>
      <c r="C13" s="352" t="s">
        <v>1773</v>
      </c>
    </row>
    <row r="14" spans="2:3">
      <c r="B14" s="154" t="s">
        <v>324</v>
      </c>
      <c r="C14" s="362" t="s">
        <v>1909</v>
      </c>
    </row>
    <row r="16" spans="2:3">
      <c r="B16" s="261"/>
      <c r="C16" s="85"/>
    </row>
  </sheetData>
  <mergeCells count="1">
    <mergeCell ref="B2:C2"/>
  </mergeCells>
  <pageMargins left="0.70866141732283472" right="0.70866141732283472" top="0.78740157480314965" bottom="0.78740157480314965" header="0.31496062992125984" footer="0.31496062992125984"/>
  <pageSetup paperSize="9" scale="80" fitToHeight="0" orientation="landscape" cellComments="asDisplayed" r:id="rId1"/>
  <headerFooter>
    <oddHeader>&amp;CEN
Annex XXVII</oddHeader>
    <oddFooter>&amp;C&amp;"Calibri"&amp;11&amp;K000000&amp;P_x000D_&amp;1#&amp;"Calibri"&amp;10&amp;K000000Internal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7">
    <pageSetUpPr fitToPage="1"/>
  </sheetPr>
  <dimension ref="B1:C11"/>
  <sheetViews>
    <sheetView showGridLines="0" showRowColHeaders="0" zoomScale="60" zoomScaleNormal="60" workbookViewId="0">
      <selection activeCell="B5" sqref="B5"/>
    </sheetView>
  </sheetViews>
  <sheetFormatPr defaultColWidth="9.140625" defaultRowHeight="15"/>
  <cols>
    <col min="1" max="1" width="2.5703125" style="50" customWidth="1"/>
    <col min="2" max="2" width="33.28515625" style="50" bestFit="1" customWidth="1"/>
    <col min="3" max="3" width="64.42578125" style="50" customWidth="1"/>
    <col min="4" max="16384" width="9.140625" style="50"/>
  </cols>
  <sheetData>
    <row r="1" spans="2:3" ht="10.15" customHeight="1"/>
    <row r="2" spans="2:3" ht="27.95" customHeight="1">
      <c r="B2" s="562" t="s">
        <v>1012</v>
      </c>
      <c r="C2" s="563"/>
    </row>
    <row r="3" spans="2:3" ht="14.45" customHeight="1">
      <c r="B3" s="172"/>
    </row>
    <row r="4" spans="2:3">
      <c r="C4" s="83" t="s">
        <v>1952</v>
      </c>
    </row>
    <row r="5" spans="2:3" ht="30" customHeight="1">
      <c r="B5" s="83" t="s">
        <v>143</v>
      </c>
      <c r="C5" s="353" t="s">
        <v>1887</v>
      </c>
    </row>
    <row r="6" spans="2:3" ht="24.6" customHeight="1">
      <c r="B6" s="83" t="s">
        <v>144</v>
      </c>
      <c r="C6" s="353" t="s">
        <v>1887</v>
      </c>
    </row>
    <row r="7" spans="2:3" ht="26.45" customHeight="1">
      <c r="B7" s="83" t="s">
        <v>145</v>
      </c>
      <c r="C7" s="353" t="s">
        <v>1888</v>
      </c>
    </row>
    <row r="8" spans="2:3" ht="21" customHeight="1">
      <c r="B8" s="83" t="s">
        <v>146</v>
      </c>
      <c r="C8" s="353" t="s">
        <v>1889</v>
      </c>
    </row>
    <row r="9" spans="2:3" ht="23.1" customHeight="1">
      <c r="B9" s="83" t="s">
        <v>146</v>
      </c>
      <c r="C9" s="353" t="s">
        <v>1889</v>
      </c>
    </row>
    <row r="10" spans="2:3" ht="21" customHeight="1">
      <c r="B10" s="83" t="s">
        <v>147</v>
      </c>
      <c r="C10" s="353" t="s">
        <v>1889</v>
      </c>
    </row>
    <row r="11" spans="2:3" ht="30">
      <c r="B11" s="83" t="s">
        <v>148</v>
      </c>
      <c r="C11" s="353" t="s">
        <v>1889</v>
      </c>
    </row>
  </sheetData>
  <mergeCells count="1">
    <mergeCell ref="B2:C2"/>
  </mergeCells>
  <pageMargins left="0.70866141732283472" right="0.70866141732283472" top="0.74803149606299213" bottom="0.74803149606299213" header="0.31496062992125984" footer="0.31496062992125984"/>
  <pageSetup paperSize="9" scale="60" orientation="landscape" r:id="rId1"/>
  <headerFooter>
    <oddHeader>&amp;CEN
Annex III</oddHeader>
    <oddFooter>&amp;C&amp;"Calibri"&amp;11&amp;K000000&amp;P_x000D_&amp;1#&amp;"Calibri"&amp;10&amp;K000000Internal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0">
    <pageSetUpPr fitToPage="1"/>
  </sheetPr>
  <dimension ref="A1:Q20"/>
  <sheetViews>
    <sheetView showGridLines="0" showRowColHeaders="0" zoomScale="60" zoomScaleNormal="60" workbookViewId="0">
      <selection activeCell="I39" sqref="I39"/>
    </sheetView>
  </sheetViews>
  <sheetFormatPr defaultColWidth="9.140625" defaultRowHeight="15"/>
  <cols>
    <col min="1" max="1" width="2.5703125" style="50" customWidth="1"/>
    <col min="2" max="2" width="28.140625" style="50" customWidth="1"/>
    <col min="3" max="17" width="18.5703125" style="50" customWidth="1"/>
    <col min="18" max="16384" width="9.140625" style="50"/>
  </cols>
  <sheetData>
    <row r="1" spans="1:17" ht="10.15" customHeight="1">
      <c r="A1" s="9"/>
    </row>
    <row r="2" spans="1:17" ht="27.95" customHeight="1">
      <c r="B2" s="654" t="s">
        <v>1006</v>
      </c>
      <c r="C2" s="655"/>
      <c r="D2" s="655"/>
      <c r="E2" s="655"/>
      <c r="F2" s="655"/>
      <c r="G2" s="655"/>
      <c r="H2" s="655"/>
      <c r="I2" s="655"/>
      <c r="J2" s="655"/>
      <c r="K2" s="655"/>
      <c r="L2" s="655"/>
      <c r="M2" s="655"/>
      <c r="N2" s="655"/>
      <c r="O2" s="655"/>
      <c r="P2" s="655"/>
      <c r="Q2" s="655"/>
    </row>
    <row r="3" spans="1:17" ht="14.45" customHeight="1">
      <c r="B3" s="172"/>
    </row>
    <row r="4" spans="1:17">
      <c r="A4" s="28"/>
    </row>
    <row r="5" spans="1:17">
      <c r="A5" s="28"/>
      <c r="C5" s="656" t="s">
        <v>325</v>
      </c>
      <c r="D5" s="656"/>
      <c r="E5" s="656"/>
      <c r="F5" s="656"/>
      <c r="G5" s="656"/>
      <c r="H5" s="656"/>
      <c r="I5" s="656"/>
      <c r="J5" s="656" t="s">
        <v>326</v>
      </c>
      <c r="K5" s="656"/>
      <c r="L5" s="656"/>
      <c r="M5" s="656"/>
      <c r="N5" s="656" t="s">
        <v>327</v>
      </c>
      <c r="O5" s="656"/>
      <c r="P5" s="656"/>
      <c r="Q5" s="656"/>
    </row>
    <row r="6" spans="1:17">
      <c r="A6" s="28"/>
      <c r="C6" s="657" t="s">
        <v>328</v>
      </c>
      <c r="D6" s="658"/>
      <c r="E6" s="658"/>
      <c r="F6" s="659"/>
      <c r="G6" s="660" t="s">
        <v>329</v>
      </c>
      <c r="H6" s="661"/>
      <c r="I6" s="489" t="s">
        <v>330</v>
      </c>
      <c r="J6" s="656" t="s">
        <v>328</v>
      </c>
      <c r="K6" s="656"/>
      <c r="L6" s="652" t="s">
        <v>329</v>
      </c>
      <c r="M6" s="489" t="s">
        <v>330</v>
      </c>
      <c r="N6" s="656" t="s">
        <v>328</v>
      </c>
      <c r="O6" s="656"/>
      <c r="P6" s="652" t="s">
        <v>329</v>
      </c>
      <c r="Q6" s="489" t="s">
        <v>330</v>
      </c>
    </row>
    <row r="7" spans="1:17">
      <c r="A7" s="28"/>
      <c r="C7" s="663" t="s">
        <v>331</v>
      </c>
      <c r="D7" s="664"/>
      <c r="E7" s="663" t="s">
        <v>332</v>
      </c>
      <c r="F7" s="664"/>
      <c r="G7" s="662"/>
      <c r="H7" s="652" t="s">
        <v>333</v>
      </c>
      <c r="I7" s="662"/>
      <c r="J7" s="652" t="s">
        <v>331</v>
      </c>
      <c r="K7" s="652" t="s">
        <v>332</v>
      </c>
      <c r="L7" s="662"/>
      <c r="M7" s="662"/>
      <c r="N7" s="652" t="s">
        <v>331</v>
      </c>
      <c r="O7" s="652" t="s">
        <v>332</v>
      </c>
      <c r="P7" s="662"/>
      <c r="Q7" s="662"/>
    </row>
    <row r="8" spans="1:17">
      <c r="A8" s="28"/>
      <c r="C8" s="490"/>
      <c r="D8" s="491" t="s">
        <v>333</v>
      </c>
      <c r="E8" s="490"/>
      <c r="F8" s="491" t="s">
        <v>333</v>
      </c>
      <c r="G8" s="653"/>
      <c r="H8" s="653"/>
      <c r="I8" s="653"/>
      <c r="J8" s="653"/>
      <c r="K8" s="653"/>
      <c r="L8" s="653"/>
      <c r="M8" s="653"/>
      <c r="N8" s="653"/>
      <c r="O8" s="653"/>
      <c r="P8" s="653"/>
      <c r="Q8" s="653"/>
    </row>
    <row r="9" spans="1:17">
      <c r="B9" s="128" t="s">
        <v>334</v>
      </c>
      <c r="C9" s="492"/>
      <c r="D9" s="492"/>
      <c r="E9" s="492"/>
      <c r="F9" s="492"/>
      <c r="G9" s="492">
        <v>520953175</v>
      </c>
      <c r="H9" s="492">
        <v>520953175</v>
      </c>
      <c r="I9" s="492">
        <v>520953175</v>
      </c>
      <c r="J9" s="492"/>
      <c r="K9" s="492"/>
      <c r="L9" s="492"/>
      <c r="M9" s="492"/>
      <c r="N9" s="492"/>
      <c r="O9" s="492"/>
      <c r="P9" s="492"/>
      <c r="Q9" s="492"/>
    </row>
    <row r="10" spans="1:17">
      <c r="B10" s="493" t="s">
        <v>335</v>
      </c>
      <c r="C10" s="252"/>
      <c r="D10" s="252"/>
      <c r="E10" s="252"/>
      <c r="F10" s="252"/>
      <c r="G10" s="252">
        <v>520953175</v>
      </c>
      <c r="H10" s="252">
        <v>520953175</v>
      </c>
      <c r="I10" s="252">
        <v>520953175</v>
      </c>
      <c r="J10" s="252"/>
      <c r="K10" s="252"/>
      <c r="L10" s="252"/>
      <c r="M10" s="252"/>
      <c r="N10" s="252"/>
      <c r="O10" s="252"/>
      <c r="P10" s="252"/>
      <c r="Q10" s="252"/>
    </row>
    <row r="11" spans="1:17">
      <c r="B11" s="494" t="s">
        <v>336</v>
      </c>
      <c r="C11" s="252"/>
      <c r="D11" s="252"/>
      <c r="E11" s="252"/>
      <c r="F11" s="252"/>
      <c r="G11" s="252">
        <v>520953175</v>
      </c>
      <c r="H11" s="252">
        <v>520953175</v>
      </c>
      <c r="I11" s="252">
        <v>520953175</v>
      </c>
      <c r="J11" s="252"/>
      <c r="K11" s="252"/>
      <c r="L11" s="252"/>
      <c r="M11" s="252"/>
      <c r="N11" s="252"/>
      <c r="O11" s="252"/>
      <c r="P11" s="252"/>
      <c r="Q11" s="252"/>
    </row>
    <row r="12" spans="1:17">
      <c r="B12" s="494" t="s">
        <v>337</v>
      </c>
      <c r="C12" s="252"/>
      <c r="D12" s="252"/>
      <c r="E12" s="252"/>
      <c r="F12" s="252"/>
      <c r="G12" s="252"/>
      <c r="H12" s="252"/>
      <c r="I12" s="252"/>
      <c r="J12" s="252"/>
      <c r="K12" s="252"/>
      <c r="L12" s="252"/>
      <c r="M12" s="252"/>
      <c r="N12" s="252"/>
      <c r="O12" s="252"/>
      <c r="P12" s="252"/>
      <c r="Q12" s="252"/>
    </row>
    <row r="13" spans="1:17">
      <c r="B13" s="494" t="s">
        <v>338</v>
      </c>
      <c r="C13" s="252"/>
      <c r="D13" s="252"/>
      <c r="E13" s="252"/>
      <c r="F13" s="252"/>
      <c r="G13" s="252"/>
      <c r="H13" s="252"/>
      <c r="I13" s="252"/>
      <c r="J13" s="252"/>
      <c r="K13" s="252"/>
      <c r="L13" s="252"/>
      <c r="M13" s="252"/>
      <c r="N13" s="252"/>
      <c r="O13" s="252"/>
      <c r="P13" s="252"/>
      <c r="Q13" s="252"/>
    </row>
    <row r="14" spans="1:17">
      <c r="B14" s="494" t="s">
        <v>339</v>
      </c>
      <c r="C14" s="252"/>
      <c r="D14" s="252"/>
      <c r="E14" s="252"/>
      <c r="F14" s="252"/>
      <c r="G14" s="252"/>
      <c r="H14" s="252"/>
      <c r="I14" s="252"/>
      <c r="J14" s="252"/>
      <c r="K14" s="252"/>
      <c r="L14" s="252"/>
      <c r="M14" s="252"/>
      <c r="N14" s="252"/>
      <c r="O14" s="252"/>
      <c r="P14" s="252"/>
      <c r="Q14" s="252"/>
    </row>
    <row r="15" spans="1:17">
      <c r="B15" s="495" t="s">
        <v>340</v>
      </c>
      <c r="C15" s="252"/>
      <c r="D15" s="252"/>
      <c r="E15" s="252"/>
      <c r="F15" s="252"/>
      <c r="G15" s="252"/>
      <c r="H15" s="252"/>
      <c r="I15" s="252"/>
      <c r="J15" s="252"/>
      <c r="K15" s="252"/>
      <c r="L15" s="252"/>
      <c r="M15" s="252"/>
      <c r="N15" s="252"/>
      <c r="O15" s="252"/>
      <c r="P15" s="252"/>
      <c r="Q15" s="252"/>
    </row>
    <row r="16" spans="1:17">
      <c r="B16" s="494" t="s">
        <v>341</v>
      </c>
      <c r="C16" s="252"/>
      <c r="D16" s="252"/>
      <c r="E16" s="252"/>
      <c r="F16" s="252"/>
      <c r="G16" s="252"/>
      <c r="H16" s="252"/>
      <c r="I16" s="252"/>
      <c r="J16" s="252"/>
      <c r="K16" s="252"/>
      <c r="L16" s="252"/>
      <c r="M16" s="252"/>
      <c r="N16" s="252"/>
      <c r="O16" s="252"/>
      <c r="P16" s="252"/>
      <c r="Q16" s="252"/>
    </row>
    <row r="17" spans="2:17">
      <c r="B17" s="494" t="s">
        <v>342</v>
      </c>
      <c r="C17" s="252"/>
      <c r="D17" s="252"/>
      <c r="E17" s="252"/>
      <c r="F17" s="252"/>
      <c r="G17" s="252"/>
      <c r="H17" s="252"/>
      <c r="I17" s="252"/>
      <c r="J17" s="252"/>
      <c r="K17" s="252"/>
      <c r="L17" s="252"/>
      <c r="M17" s="252"/>
      <c r="N17" s="252"/>
      <c r="O17" s="252"/>
      <c r="P17" s="252"/>
      <c r="Q17" s="252"/>
    </row>
    <row r="18" spans="2:17">
      <c r="B18" s="494" t="s">
        <v>343</v>
      </c>
      <c r="C18" s="252"/>
      <c r="D18" s="252"/>
      <c r="E18" s="252"/>
      <c r="F18" s="252"/>
      <c r="G18" s="252"/>
      <c r="H18" s="252"/>
      <c r="I18" s="252"/>
      <c r="J18" s="252"/>
      <c r="K18" s="252"/>
      <c r="L18" s="252"/>
      <c r="M18" s="252"/>
      <c r="N18" s="252"/>
      <c r="O18" s="252"/>
      <c r="P18" s="252"/>
      <c r="Q18" s="252"/>
    </row>
    <row r="19" spans="2:17">
      <c r="B19" s="494" t="s">
        <v>344</v>
      </c>
      <c r="C19" s="252"/>
      <c r="D19" s="252"/>
      <c r="E19" s="252"/>
      <c r="F19" s="252"/>
      <c r="G19" s="252"/>
      <c r="H19" s="252"/>
      <c r="I19" s="252"/>
      <c r="J19" s="252"/>
      <c r="K19" s="252"/>
      <c r="L19" s="252"/>
      <c r="M19" s="252"/>
      <c r="N19" s="252"/>
      <c r="O19" s="252"/>
      <c r="P19" s="252"/>
      <c r="Q19" s="252"/>
    </row>
    <row r="20" spans="2:17">
      <c r="B20" s="494" t="s">
        <v>339</v>
      </c>
      <c r="C20" s="252"/>
      <c r="D20" s="252"/>
      <c r="E20" s="252"/>
      <c r="F20" s="252"/>
      <c r="G20" s="252"/>
      <c r="H20" s="252"/>
      <c r="I20" s="252"/>
      <c r="J20" s="252"/>
      <c r="K20" s="252"/>
      <c r="L20" s="252"/>
      <c r="M20" s="252"/>
      <c r="N20" s="252"/>
      <c r="O20" s="252"/>
      <c r="P20" s="252"/>
      <c r="Q20" s="252"/>
    </row>
  </sheetData>
  <mergeCells count="21">
    <mergeCell ref="K7:K8"/>
    <mergeCell ref="M7:M8"/>
    <mergeCell ref="N7:N8"/>
    <mergeCell ref="O7:O8"/>
    <mergeCell ref="Q7:Q8"/>
    <mergeCell ref="J7:J8"/>
    <mergeCell ref="B2:Q2"/>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&amp;C&amp;"Calibri"&amp;11&amp;K000000&amp;P_x000D_&amp;1#&amp;"Calibri"&amp;10&amp;K000000Internal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2">
    <pageSetUpPr fitToPage="1"/>
  </sheetPr>
  <dimension ref="A1:S21"/>
  <sheetViews>
    <sheetView showGridLines="0" showRowColHeaders="0" zoomScale="60" zoomScaleNormal="60" zoomScalePageLayoutView="70" workbookViewId="0">
      <selection activeCell="I40" sqref="I40"/>
    </sheetView>
  </sheetViews>
  <sheetFormatPr defaultColWidth="9.140625" defaultRowHeight="15"/>
  <cols>
    <col min="1" max="1" width="2.5703125" style="50" customWidth="1"/>
    <col min="2" max="2" width="28.140625" style="50" customWidth="1"/>
    <col min="3" max="19" width="18.5703125" style="50" customWidth="1"/>
    <col min="20" max="16384" width="9.140625" style="50"/>
  </cols>
  <sheetData>
    <row r="1" spans="1:19" ht="10.15" customHeight="1"/>
    <row r="2" spans="1:19" ht="27.95" customHeight="1">
      <c r="B2" s="562" t="s">
        <v>1007</v>
      </c>
      <c r="C2" s="563"/>
      <c r="D2" s="563"/>
      <c r="E2" s="563"/>
      <c r="F2" s="563"/>
      <c r="G2" s="563"/>
      <c r="H2" s="563"/>
      <c r="I2" s="563"/>
      <c r="J2" s="563"/>
      <c r="K2" s="563"/>
      <c r="L2" s="563"/>
      <c r="M2" s="563"/>
      <c r="N2" s="563"/>
      <c r="O2" s="563"/>
      <c r="P2" s="563"/>
      <c r="Q2" s="563"/>
      <c r="R2" s="563"/>
      <c r="S2" s="563"/>
    </row>
    <row r="3" spans="1:19" ht="14.45" customHeight="1">
      <c r="B3" s="172"/>
    </row>
    <row r="4" spans="1:19">
      <c r="A4" s="9"/>
      <c r="B4" s="9"/>
    </row>
    <row r="5" spans="1:19">
      <c r="A5" s="9"/>
      <c r="B5" s="9"/>
      <c r="C5" s="665" t="s">
        <v>345</v>
      </c>
      <c r="D5" s="666"/>
      <c r="E5" s="666"/>
      <c r="F5" s="666"/>
      <c r="G5" s="666"/>
      <c r="H5" s="666" t="s">
        <v>346</v>
      </c>
      <c r="I5" s="666"/>
      <c r="J5" s="666"/>
      <c r="K5" s="666"/>
      <c r="L5" s="666" t="s">
        <v>347</v>
      </c>
      <c r="M5" s="666"/>
      <c r="N5" s="666"/>
      <c r="O5" s="666"/>
      <c r="P5" s="666" t="s">
        <v>348</v>
      </c>
      <c r="Q5" s="666"/>
      <c r="R5" s="666"/>
      <c r="S5" s="666"/>
    </row>
    <row r="6" spans="1:19" s="51" customFormat="1" ht="30">
      <c r="A6" s="28"/>
      <c r="B6" s="28"/>
      <c r="C6" s="126" t="s">
        <v>349</v>
      </c>
      <c r="D6" s="126" t="s">
        <v>350</v>
      </c>
      <c r="E6" s="126" t="s">
        <v>351</v>
      </c>
      <c r="F6" s="126" t="s">
        <v>352</v>
      </c>
      <c r="G6" s="126" t="s">
        <v>353</v>
      </c>
      <c r="H6" s="126" t="s">
        <v>354</v>
      </c>
      <c r="I6" s="126" t="s">
        <v>355</v>
      </c>
      <c r="J6" s="126" t="s">
        <v>356</v>
      </c>
      <c r="K6" s="151" t="s">
        <v>353</v>
      </c>
      <c r="L6" s="126" t="s">
        <v>354</v>
      </c>
      <c r="M6" s="126" t="s">
        <v>355</v>
      </c>
      <c r="N6" s="126" t="s">
        <v>356</v>
      </c>
      <c r="O6" s="151" t="s">
        <v>353</v>
      </c>
      <c r="P6" s="126" t="s">
        <v>354</v>
      </c>
      <c r="Q6" s="126" t="s">
        <v>355</v>
      </c>
      <c r="R6" s="126" t="s">
        <v>356</v>
      </c>
      <c r="S6" s="151" t="s">
        <v>353</v>
      </c>
    </row>
    <row r="7" spans="1:19">
      <c r="B7" s="152" t="s">
        <v>334</v>
      </c>
      <c r="C7" s="496">
        <v>520953175</v>
      </c>
      <c r="D7" s="496"/>
      <c r="E7" s="496"/>
      <c r="F7" s="496"/>
      <c r="G7" s="496">
        <v>2825402.47</v>
      </c>
      <c r="H7" s="496">
        <v>520953175</v>
      </c>
      <c r="I7" s="496"/>
      <c r="J7" s="496"/>
      <c r="K7" s="496">
        <v>2825402.47</v>
      </c>
      <c r="L7" s="496">
        <v>77719165.879999995</v>
      </c>
      <c r="M7" s="496"/>
      <c r="N7" s="496"/>
      <c r="O7" s="496"/>
      <c r="P7" s="496">
        <v>6217533.2703999998</v>
      </c>
      <c r="Q7" s="496"/>
      <c r="R7" s="496"/>
      <c r="S7" s="496"/>
    </row>
    <row r="8" spans="1:19">
      <c r="B8" s="494" t="s">
        <v>357</v>
      </c>
      <c r="C8" s="252"/>
      <c r="D8" s="252"/>
      <c r="E8" s="252"/>
      <c r="F8" s="252"/>
      <c r="G8" s="252"/>
      <c r="H8" s="252"/>
      <c r="I8" s="252"/>
      <c r="J8" s="252"/>
      <c r="K8" s="252"/>
      <c r="L8" s="252"/>
      <c r="M8" s="252"/>
      <c r="N8" s="252"/>
      <c r="O8" s="252"/>
      <c r="P8" s="252"/>
      <c r="Q8" s="252"/>
      <c r="R8" s="252"/>
      <c r="S8" s="252"/>
    </row>
    <row r="9" spans="1:19">
      <c r="B9" s="494" t="s">
        <v>358</v>
      </c>
      <c r="C9" s="252"/>
      <c r="D9" s="252"/>
      <c r="E9" s="252"/>
      <c r="F9" s="252"/>
      <c r="G9" s="252"/>
      <c r="H9" s="252"/>
      <c r="I9" s="252"/>
      <c r="J9" s="252"/>
      <c r="K9" s="252"/>
      <c r="L9" s="252"/>
      <c r="M9" s="252"/>
      <c r="N9" s="252"/>
      <c r="O9" s="252"/>
      <c r="P9" s="252"/>
      <c r="Q9" s="252"/>
      <c r="R9" s="252"/>
      <c r="S9" s="252"/>
    </row>
    <row r="10" spans="1:19">
      <c r="B10" s="494" t="s">
        <v>359</v>
      </c>
      <c r="C10" s="252"/>
      <c r="D10" s="252"/>
      <c r="E10" s="252"/>
      <c r="F10" s="252"/>
      <c r="G10" s="252"/>
      <c r="H10" s="252"/>
      <c r="I10" s="252"/>
      <c r="J10" s="252"/>
      <c r="K10" s="252"/>
      <c r="L10" s="252"/>
      <c r="M10" s="252"/>
      <c r="N10" s="252"/>
      <c r="O10" s="252"/>
      <c r="P10" s="252"/>
      <c r="Q10" s="252"/>
      <c r="R10" s="252"/>
      <c r="S10" s="252"/>
    </row>
    <row r="11" spans="1:19">
      <c r="B11" s="497" t="s">
        <v>360</v>
      </c>
      <c r="C11" s="252"/>
      <c r="D11" s="252"/>
      <c r="E11" s="252"/>
      <c r="F11" s="252"/>
      <c r="G11" s="252"/>
      <c r="H11" s="252"/>
      <c r="I11" s="252"/>
      <c r="J11" s="252"/>
      <c r="K11" s="252"/>
      <c r="L11" s="252"/>
      <c r="M11" s="252"/>
      <c r="N11" s="252"/>
      <c r="O11" s="252"/>
      <c r="P11" s="252"/>
      <c r="Q11" s="252"/>
      <c r="R11" s="252"/>
      <c r="S11" s="252"/>
    </row>
    <row r="12" spans="1:19">
      <c r="B12" s="494" t="s">
        <v>361</v>
      </c>
      <c r="C12" s="252"/>
      <c r="D12" s="252"/>
      <c r="E12" s="252"/>
      <c r="F12" s="252"/>
      <c r="G12" s="252"/>
      <c r="H12" s="252"/>
      <c r="I12" s="252"/>
      <c r="J12" s="252"/>
      <c r="K12" s="252"/>
      <c r="L12" s="252"/>
      <c r="M12" s="252"/>
      <c r="N12" s="252"/>
      <c r="O12" s="252"/>
      <c r="P12" s="252"/>
      <c r="Q12" s="252"/>
      <c r="R12" s="252"/>
      <c r="S12" s="252"/>
    </row>
    <row r="13" spans="1:19">
      <c r="B13" s="497" t="s">
        <v>360</v>
      </c>
      <c r="C13" s="252"/>
      <c r="D13" s="252"/>
      <c r="E13" s="252"/>
      <c r="F13" s="252"/>
      <c r="G13" s="252"/>
      <c r="H13" s="252"/>
      <c r="I13" s="252"/>
      <c r="J13" s="252"/>
      <c r="K13" s="252"/>
      <c r="L13" s="252"/>
      <c r="M13" s="252"/>
      <c r="N13" s="252"/>
      <c r="O13" s="252"/>
      <c r="P13" s="252"/>
      <c r="Q13" s="252"/>
      <c r="R13" s="252"/>
      <c r="S13" s="252"/>
    </row>
    <row r="14" spans="1:19">
      <c r="B14" s="494" t="s">
        <v>362</v>
      </c>
      <c r="C14" s="252"/>
      <c r="D14" s="252"/>
      <c r="E14" s="252"/>
      <c r="F14" s="252"/>
      <c r="G14" s="252"/>
      <c r="H14" s="252"/>
      <c r="I14" s="252"/>
      <c r="J14" s="252"/>
      <c r="K14" s="252"/>
      <c r="L14" s="252"/>
      <c r="M14" s="252"/>
      <c r="N14" s="252"/>
      <c r="O14" s="252"/>
      <c r="P14" s="252"/>
      <c r="Q14" s="252"/>
      <c r="R14" s="252"/>
      <c r="S14" s="252"/>
    </row>
    <row r="15" spans="1:19">
      <c r="B15" s="494" t="s">
        <v>363</v>
      </c>
      <c r="C15" s="252">
        <v>520953175</v>
      </c>
      <c r="D15" s="252"/>
      <c r="E15" s="252"/>
      <c r="F15" s="252"/>
      <c r="G15" s="252">
        <v>2825402.47</v>
      </c>
      <c r="H15" s="252">
        <v>520953175</v>
      </c>
      <c r="I15" s="252"/>
      <c r="J15" s="252"/>
      <c r="K15" s="252">
        <v>2825402.47</v>
      </c>
      <c r="L15" s="252">
        <v>77719165.879999995</v>
      </c>
      <c r="M15" s="252"/>
      <c r="N15" s="252"/>
      <c r="O15" s="252"/>
      <c r="P15" s="252">
        <v>6217533.2703999998</v>
      </c>
      <c r="Q15" s="252"/>
      <c r="R15" s="252"/>
      <c r="S15" s="252"/>
    </row>
    <row r="16" spans="1:19">
      <c r="B16" s="494" t="s">
        <v>358</v>
      </c>
      <c r="C16" s="252">
        <v>520953175</v>
      </c>
      <c r="D16" s="252"/>
      <c r="E16" s="252"/>
      <c r="F16" s="252"/>
      <c r="G16" s="252">
        <v>2825402.47</v>
      </c>
      <c r="H16" s="252">
        <v>520953175</v>
      </c>
      <c r="I16" s="252"/>
      <c r="J16" s="252"/>
      <c r="K16" s="252">
        <v>2825402.47</v>
      </c>
      <c r="L16" s="252">
        <v>77719165.879999995</v>
      </c>
      <c r="M16" s="252"/>
      <c r="N16" s="252"/>
      <c r="O16" s="252"/>
      <c r="P16" s="252">
        <v>6217533.2703999998</v>
      </c>
      <c r="Q16" s="252"/>
      <c r="R16" s="252"/>
      <c r="S16" s="252"/>
    </row>
    <row r="17" spans="2:19">
      <c r="B17" s="494" t="s">
        <v>359</v>
      </c>
      <c r="C17" s="252">
        <v>520953175</v>
      </c>
      <c r="D17" s="252"/>
      <c r="E17" s="252"/>
      <c r="F17" s="252"/>
      <c r="G17" s="252">
        <v>2825402.47</v>
      </c>
      <c r="H17" s="252">
        <v>520953175</v>
      </c>
      <c r="I17" s="252"/>
      <c r="J17" s="252"/>
      <c r="K17" s="252">
        <v>2825402.47</v>
      </c>
      <c r="L17" s="252">
        <v>77719165.879999995</v>
      </c>
      <c r="M17" s="252"/>
      <c r="N17" s="252"/>
      <c r="O17" s="252"/>
      <c r="P17" s="252">
        <v>6217533.2703999998</v>
      </c>
      <c r="Q17" s="252"/>
      <c r="R17" s="252"/>
      <c r="S17" s="252"/>
    </row>
    <row r="18" spans="2:19">
      <c r="B18" s="494" t="s">
        <v>361</v>
      </c>
      <c r="C18" s="252"/>
      <c r="D18" s="252"/>
      <c r="E18" s="252"/>
      <c r="F18" s="252"/>
      <c r="G18" s="252"/>
      <c r="H18" s="252"/>
      <c r="I18" s="252"/>
      <c r="J18" s="252"/>
      <c r="K18" s="252"/>
      <c r="L18" s="252"/>
      <c r="M18" s="252"/>
      <c r="N18" s="252"/>
      <c r="O18" s="252"/>
      <c r="P18" s="252"/>
      <c r="Q18" s="252"/>
      <c r="R18" s="252"/>
      <c r="S18" s="252"/>
    </row>
    <row r="19" spans="2:19">
      <c r="B19" s="494" t="s">
        <v>362</v>
      </c>
      <c r="C19" s="252"/>
      <c r="D19" s="252"/>
      <c r="E19" s="252"/>
      <c r="F19" s="252"/>
      <c r="G19" s="252"/>
      <c r="H19" s="252"/>
      <c r="I19" s="252"/>
      <c r="J19" s="252"/>
      <c r="K19" s="252"/>
      <c r="L19" s="252"/>
      <c r="M19" s="252"/>
      <c r="N19" s="252"/>
      <c r="O19" s="252"/>
      <c r="P19" s="252"/>
      <c r="Q19" s="252"/>
      <c r="R19" s="252"/>
      <c r="S19" s="252"/>
    </row>
    <row r="21" spans="2:19" ht="13.5" customHeight="1"/>
  </sheetData>
  <mergeCells count="5">
    <mergeCell ref="C5:G5"/>
    <mergeCell ref="H5:K5"/>
    <mergeCell ref="L5:O5"/>
    <mergeCell ref="P5:S5"/>
    <mergeCell ref="B2:S2"/>
  </mergeCell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&amp;C&amp;"Calibri"&amp;11&amp;K000000&amp;P_x000D_&amp;1#&amp;"Calibri"&amp;10&amp;K000000Internal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4">
    <pageSetUpPr fitToPage="1"/>
  </sheetPr>
  <dimension ref="A1:E19"/>
  <sheetViews>
    <sheetView showGridLines="0" showRowColHeaders="0" zoomScale="60" zoomScaleNormal="60" workbookViewId="0">
      <selection activeCell="I28" sqref="I28"/>
    </sheetView>
  </sheetViews>
  <sheetFormatPr defaultColWidth="9.140625" defaultRowHeight="15"/>
  <cols>
    <col min="1" max="1" width="2.5703125" style="50" customWidth="1"/>
    <col min="2" max="2" width="28.140625" style="50" customWidth="1"/>
    <col min="3" max="3" width="33.140625" style="50" customWidth="1"/>
    <col min="4" max="4" width="28" style="50" bestFit="1" customWidth="1"/>
    <col min="5" max="5" width="64.85546875" style="50" customWidth="1"/>
    <col min="6" max="16384" width="9.140625" style="50"/>
  </cols>
  <sheetData>
    <row r="1" spans="1:5" ht="10.15" customHeight="1">
      <c r="A1" s="9"/>
      <c r="C1" s="19"/>
      <c r="D1" s="19"/>
      <c r="E1" s="19"/>
    </row>
    <row r="2" spans="1:5" ht="27.95" customHeight="1">
      <c r="B2" s="562" t="s">
        <v>1008</v>
      </c>
      <c r="C2" s="563"/>
      <c r="D2" s="563"/>
      <c r="E2" s="563"/>
    </row>
    <row r="3" spans="1:5" ht="14.45" customHeight="1">
      <c r="B3" s="172"/>
    </row>
    <row r="4" spans="1:5">
      <c r="A4" s="28"/>
      <c r="B4" s="28"/>
    </row>
    <row r="5" spans="1:5">
      <c r="A5" s="28"/>
      <c r="B5" s="28"/>
      <c r="C5" s="657" t="s">
        <v>364</v>
      </c>
      <c r="D5" s="658"/>
      <c r="E5" s="659"/>
    </row>
    <row r="6" spans="1:5">
      <c r="A6" s="28"/>
      <c r="B6" s="28"/>
      <c r="C6" s="667" t="s">
        <v>365</v>
      </c>
      <c r="D6" s="656"/>
      <c r="E6" s="652" t="s">
        <v>366</v>
      </c>
    </row>
    <row r="7" spans="1:5">
      <c r="A7" s="28"/>
      <c r="B7" s="28"/>
      <c r="C7" s="490"/>
      <c r="D7" s="491" t="s">
        <v>367</v>
      </c>
      <c r="E7" s="653"/>
    </row>
    <row r="8" spans="1:5">
      <c r="B8" s="128" t="s">
        <v>334</v>
      </c>
      <c r="C8" s="492">
        <v>574683068.88999999</v>
      </c>
      <c r="D8" s="492">
        <v>9473515.8836932722</v>
      </c>
      <c r="E8" s="492"/>
    </row>
    <row r="9" spans="1:5">
      <c r="B9" s="495" t="s">
        <v>335</v>
      </c>
      <c r="C9" s="252">
        <v>574683068.88999999</v>
      </c>
      <c r="D9" s="252">
        <v>9473515.8836932722</v>
      </c>
      <c r="E9" s="252"/>
    </row>
    <row r="10" spans="1:5">
      <c r="B10" s="494" t="s">
        <v>336</v>
      </c>
      <c r="C10" s="252">
        <v>574683068.88999999</v>
      </c>
      <c r="D10" s="252">
        <v>9473515.8836932722</v>
      </c>
      <c r="E10" s="252"/>
    </row>
    <row r="11" spans="1:5">
      <c r="B11" s="494" t="s">
        <v>337</v>
      </c>
      <c r="C11" s="252"/>
      <c r="D11" s="252"/>
      <c r="E11" s="252"/>
    </row>
    <row r="12" spans="1:5">
      <c r="B12" s="494" t="s">
        <v>338</v>
      </c>
      <c r="C12" s="252"/>
      <c r="D12" s="252"/>
      <c r="E12" s="252"/>
    </row>
    <row r="13" spans="1:5">
      <c r="B13" s="494" t="s">
        <v>339</v>
      </c>
      <c r="C13" s="252"/>
      <c r="D13" s="252"/>
      <c r="E13" s="252"/>
    </row>
    <row r="14" spans="1:5">
      <c r="B14" s="495" t="s">
        <v>340</v>
      </c>
      <c r="C14" s="252"/>
      <c r="D14" s="252"/>
      <c r="E14" s="252"/>
    </row>
    <row r="15" spans="1:5">
      <c r="B15" s="494" t="s">
        <v>341</v>
      </c>
      <c r="C15" s="252"/>
      <c r="D15" s="252"/>
      <c r="E15" s="252"/>
    </row>
    <row r="16" spans="1:5">
      <c r="B16" s="494" t="s">
        <v>342</v>
      </c>
      <c r="C16" s="252"/>
      <c r="D16" s="252"/>
      <c r="E16" s="252"/>
    </row>
    <row r="17" spans="2:5">
      <c r="B17" s="494" t="s">
        <v>343</v>
      </c>
      <c r="C17" s="252"/>
      <c r="D17" s="252"/>
      <c r="E17" s="252"/>
    </row>
    <row r="18" spans="2:5">
      <c r="B18" s="494" t="s">
        <v>344</v>
      </c>
      <c r="C18" s="252"/>
      <c r="D18" s="252"/>
      <c r="E18" s="252"/>
    </row>
    <row r="19" spans="2:5">
      <c r="B19" s="494" t="s">
        <v>339</v>
      </c>
      <c r="C19" s="252"/>
      <c r="D19" s="252"/>
      <c r="E19" s="252"/>
    </row>
  </sheetData>
  <mergeCells count="4">
    <mergeCell ref="C5:E5"/>
    <mergeCell ref="C6:D6"/>
    <mergeCell ref="E6:E7"/>
    <mergeCell ref="B2:E2"/>
  </mergeCells>
  <pageMargins left="0.70866141732283472" right="0.70866141732283472" top="0.74803149606299213" bottom="0.74803149606299213" header="0.31496062992125984" footer="0.31496062992125984"/>
  <pageSetup paperSize="9" scale="80" orientation="landscape" r:id="rId1"/>
  <headerFooter>
    <oddHeader>&amp;CEN
Annex XXVII</oddHeader>
    <oddFooter>&amp;C&amp;"Calibri"&amp;11&amp;K000000&amp;P_x000D_&amp;1#&amp;"Calibri"&amp;10&amp;K000000Internal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1"/>
  <dimension ref="A1:J9"/>
  <sheetViews>
    <sheetView showGridLines="0" showRowColHeaders="0" zoomScale="60" zoomScaleNormal="60" workbookViewId="0">
      <selection activeCell="D9" sqref="D9"/>
    </sheetView>
  </sheetViews>
  <sheetFormatPr defaultColWidth="11.42578125" defaultRowHeight="15"/>
  <cols>
    <col min="1" max="1" width="2.5703125" style="52" customWidth="1"/>
    <col min="2" max="2" width="31" style="50" bestFit="1" customWidth="1"/>
    <col min="3" max="3" width="194.5703125" style="50" customWidth="1"/>
    <col min="4" max="4" width="64.85546875" style="50" customWidth="1"/>
    <col min="5" max="16384" width="11.42578125" style="50"/>
  </cols>
  <sheetData>
    <row r="1" spans="2:10" ht="10.15" customHeight="1">
      <c r="D1" s="34"/>
      <c r="E1" s="34"/>
      <c r="F1" s="34"/>
      <c r="G1" s="34"/>
      <c r="H1" s="34"/>
      <c r="I1" s="34"/>
      <c r="J1" s="34"/>
    </row>
    <row r="2" spans="2:10" ht="27.95" customHeight="1">
      <c r="B2" s="562" t="s">
        <v>1018</v>
      </c>
      <c r="C2" s="563"/>
      <c r="D2" s="60"/>
    </row>
    <row r="3" spans="2:10" ht="14.45" customHeight="1">
      <c r="B3" s="172"/>
      <c r="C3" s="149"/>
      <c r="D3" s="60"/>
    </row>
    <row r="4" spans="2:10">
      <c r="C4" s="392" t="s">
        <v>1952</v>
      </c>
    </row>
    <row r="5" spans="2:10" ht="261.60000000000002" customHeight="1">
      <c r="B5" s="148" t="s">
        <v>1982</v>
      </c>
      <c r="C5" s="56" t="s">
        <v>1934</v>
      </c>
    </row>
    <row r="6" spans="2:10" ht="60">
      <c r="B6" s="117" t="s">
        <v>1983</v>
      </c>
      <c r="C6" s="176" t="s">
        <v>1932</v>
      </c>
    </row>
    <row r="7" spans="2:10" ht="45">
      <c r="B7" s="117" t="s">
        <v>1984</v>
      </c>
      <c r="C7" s="176" t="s">
        <v>1933</v>
      </c>
    </row>
    <row r="8" spans="2:10" ht="42" customHeight="1"/>
    <row r="9" spans="2:10">
      <c r="B9" s="66"/>
    </row>
  </sheetData>
  <mergeCells count="1">
    <mergeCell ref="B2:C2"/>
  </mergeCell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&amp;C&amp;"Calibri"&amp;11&amp;K000000&amp;P_x000D_&amp;1#&amp;"Calibri"&amp;10&amp;K000000Internal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2">
    <pageSetUpPr fitToPage="1"/>
  </sheetPr>
  <dimension ref="A1:G15"/>
  <sheetViews>
    <sheetView showGridLines="0" showRowColHeaders="0" zoomScale="60" zoomScaleNormal="60" workbookViewId="0">
      <selection activeCell="E27" sqref="E27"/>
    </sheetView>
  </sheetViews>
  <sheetFormatPr defaultColWidth="11.42578125" defaultRowHeight="15"/>
  <cols>
    <col min="1" max="1" width="2.5703125" style="50" customWidth="1"/>
    <col min="2" max="2" width="48.42578125" style="50" customWidth="1"/>
    <col min="3" max="3" width="30" style="1" customWidth="1"/>
    <col min="4" max="4" width="15.28515625" style="50" customWidth="1"/>
    <col min="5" max="5" width="11.42578125" style="50"/>
    <col min="6" max="6" width="50.85546875" style="50" customWidth="1"/>
    <col min="7" max="7" width="7.42578125" style="50" customWidth="1"/>
    <col min="8" max="8" width="42" style="50" customWidth="1"/>
    <col min="9" max="16384" width="11.42578125" style="50"/>
  </cols>
  <sheetData>
    <row r="1" spans="1:7" s="51" customFormat="1" ht="10.15" customHeight="1">
      <c r="B1" s="68"/>
      <c r="C1" s="100"/>
      <c r="D1" s="41"/>
    </row>
    <row r="2" spans="1:7" ht="27.95" customHeight="1">
      <c r="A2" s="35"/>
      <c r="B2" s="562" t="s">
        <v>986</v>
      </c>
      <c r="C2" s="563"/>
    </row>
    <row r="3" spans="1:7" ht="14.45" customHeight="1">
      <c r="B3" s="172"/>
      <c r="C3" s="50"/>
    </row>
    <row r="4" spans="1:7">
      <c r="C4" s="498" t="s">
        <v>442</v>
      </c>
    </row>
    <row r="5" spans="1:7">
      <c r="B5" s="197" t="s">
        <v>443</v>
      </c>
      <c r="C5" s="198"/>
      <c r="G5" s="71"/>
    </row>
    <row r="6" spans="1:7">
      <c r="B6" s="499" t="s">
        <v>444</v>
      </c>
      <c r="C6" s="252">
        <v>16013856.306299999</v>
      </c>
      <c r="G6" s="71"/>
    </row>
    <row r="7" spans="1:7">
      <c r="B7" s="499" t="s">
        <v>445</v>
      </c>
      <c r="C7" s="252"/>
      <c r="G7" s="71"/>
    </row>
    <row r="8" spans="1:7">
      <c r="B8" s="499" t="s">
        <v>446</v>
      </c>
      <c r="C8" s="252"/>
    </row>
    <row r="9" spans="1:7">
      <c r="B9" s="499" t="s">
        <v>447</v>
      </c>
      <c r="C9" s="252"/>
    </row>
    <row r="10" spans="1:7">
      <c r="B10" s="197" t="s">
        <v>448</v>
      </c>
      <c r="C10" s="198"/>
    </row>
    <row r="11" spans="1:7">
      <c r="B11" s="500" t="s">
        <v>449</v>
      </c>
      <c r="C11" s="252"/>
    </row>
    <row r="12" spans="1:7">
      <c r="B12" s="500" t="s">
        <v>450</v>
      </c>
      <c r="C12" s="252"/>
    </row>
    <row r="13" spans="1:7">
      <c r="B13" s="500" t="s">
        <v>451</v>
      </c>
      <c r="C13" s="252"/>
    </row>
    <row r="14" spans="1:7">
      <c r="B14" s="501" t="s">
        <v>947</v>
      </c>
      <c r="C14" s="252"/>
    </row>
    <row r="15" spans="1:7">
      <c r="B15" s="131" t="s">
        <v>32</v>
      </c>
      <c r="C15" s="502">
        <v>16013856.306299999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&amp;C&amp;"Calibri"&amp;11&amp;K000000&amp;P_x000D_&amp;1#&amp;"Calibri"&amp;10&amp;K000000Internal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76"/>
  <dimension ref="B1:E9"/>
  <sheetViews>
    <sheetView showGridLines="0" showRowColHeaders="0" zoomScale="60" zoomScaleNormal="60" workbookViewId="0">
      <selection activeCell="C16" sqref="C16"/>
    </sheetView>
  </sheetViews>
  <sheetFormatPr defaultColWidth="9" defaultRowHeight="15"/>
  <cols>
    <col min="1" max="1" width="2.5703125" style="50" customWidth="1"/>
    <col min="2" max="2" width="50.5703125" style="50" customWidth="1"/>
    <col min="3" max="3" width="150.5703125" style="50" customWidth="1"/>
    <col min="4" max="4" width="13.140625" style="69" customWidth="1"/>
    <col min="5" max="5" width="52.42578125" style="50" customWidth="1"/>
    <col min="6" max="16384" width="9" style="50"/>
  </cols>
  <sheetData>
    <row r="1" spans="2:5" ht="10.15" customHeight="1"/>
    <row r="2" spans="2:5" ht="27.95" customHeight="1">
      <c r="B2" s="562" t="s">
        <v>1016</v>
      </c>
      <c r="C2" s="563"/>
      <c r="E2" s="25"/>
    </row>
    <row r="3" spans="2:5" ht="14.45" customHeight="1">
      <c r="B3" s="172"/>
      <c r="C3" s="59"/>
    </row>
    <row r="4" spans="2:5" ht="15" customHeight="1">
      <c r="B4" s="26"/>
      <c r="C4" s="164"/>
    </row>
    <row r="5" spans="2:5">
      <c r="C5" s="392" t="s">
        <v>1952</v>
      </c>
    </row>
    <row r="6" spans="2:5" ht="90">
      <c r="B6" s="503" t="s">
        <v>299</v>
      </c>
      <c r="C6" s="27" t="s">
        <v>1936</v>
      </c>
      <c r="D6" s="50"/>
    </row>
    <row r="7" spans="2:5" ht="120">
      <c r="B7" s="503" t="s">
        <v>300</v>
      </c>
      <c r="C7" s="27" t="s">
        <v>1937</v>
      </c>
      <c r="D7" s="50"/>
    </row>
    <row r="8" spans="2:5">
      <c r="B8" s="503" t="s">
        <v>300</v>
      </c>
      <c r="C8" s="27" t="s">
        <v>1935</v>
      </c>
      <c r="D8" s="50"/>
    </row>
    <row r="9" spans="2:5">
      <c r="B9" s="503" t="s">
        <v>301</v>
      </c>
      <c r="C9" s="27" t="s">
        <v>1935</v>
      </c>
      <c r="D9" s="50"/>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&amp;C&amp;"Calibri"&amp;11&amp;K000000&amp;P_x000D_&amp;1#&amp;"Calibri"&amp;10&amp;K000000Internal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7"/>
  <dimension ref="A1:M11"/>
  <sheetViews>
    <sheetView showGridLines="0" showRowColHeaders="0" zoomScale="60" zoomScaleNormal="60" workbookViewId="0">
      <selection activeCell="K26" sqref="K26"/>
    </sheetView>
  </sheetViews>
  <sheetFormatPr defaultColWidth="9.140625" defaultRowHeight="15"/>
  <cols>
    <col min="1" max="1" width="2.5703125" style="50" customWidth="1"/>
    <col min="2" max="2" width="79.5703125" style="50" customWidth="1"/>
    <col min="3" max="5" width="22.28515625" style="50" customWidth="1"/>
    <col min="6" max="8" width="22.28515625" style="50" hidden="1" customWidth="1"/>
    <col min="9" max="10" width="22.28515625" style="50" customWidth="1"/>
    <col min="11" max="11" width="9.140625" style="50"/>
    <col min="12" max="12" width="13.140625" style="69" customWidth="1"/>
    <col min="13" max="13" width="52.42578125" style="50" customWidth="1"/>
    <col min="14" max="16384" width="9.140625" style="50"/>
  </cols>
  <sheetData>
    <row r="1" spans="1:13" ht="10.15" customHeight="1"/>
    <row r="2" spans="1:13" ht="27.95" customHeight="1">
      <c r="B2" s="562" t="s">
        <v>980</v>
      </c>
      <c r="C2" s="563"/>
      <c r="D2" s="563"/>
      <c r="E2" s="563"/>
      <c r="F2" s="563"/>
      <c r="G2" s="563"/>
      <c r="H2" s="563"/>
      <c r="I2" s="563"/>
      <c r="J2" s="563"/>
      <c r="M2" s="25"/>
    </row>
    <row r="3" spans="1:13" ht="14.45" customHeight="1">
      <c r="A3" s="26"/>
      <c r="B3" s="172"/>
      <c r="C3" s="127"/>
      <c r="D3" s="127"/>
      <c r="E3" s="127"/>
      <c r="F3" s="127"/>
      <c r="G3" s="127"/>
      <c r="H3" s="127"/>
      <c r="I3" s="127"/>
      <c r="J3" s="127"/>
      <c r="K3" s="127"/>
    </row>
    <row r="4" spans="1:13" s="76" customFormat="1">
      <c r="A4" s="50"/>
    </row>
    <row r="5" spans="1:13" ht="28.5" customHeight="1">
      <c r="B5" s="76"/>
      <c r="C5" s="504" t="s">
        <v>302</v>
      </c>
      <c r="D5" s="504"/>
      <c r="E5" s="504"/>
      <c r="F5" s="504" t="s">
        <v>303</v>
      </c>
      <c r="G5" s="504" t="s">
        <v>304</v>
      </c>
      <c r="H5" s="504"/>
      <c r="I5" s="392" t="s">
        <v>305</v>
      </c>
      <c r="J5" s="392" t="s">
        <v>1659</v>
      </c>
    </row>
    <row r="6" spans="1:13">
      <c r="B6" s="76"/>
      <c r="C6" s="504" t="s">
        <v>307</v>
      </c>
      <c r="D6" s="504" t="s">
        <v>308</v>
      </c>
      <c r="E6" s="504" t="s">
        <v>309</v>
      </c>
      <c r="F6" s="504" t="s">
        <v>310</v>
      </c>
      <c r="G6" s="504"/>
      <c r="H6" s="504"/>
      <c r="I6" s="392"/>
      <c r="J6" s="392"/>
    </row>
    <row r="7" spans="1:13">
      <c r="B7" s="507" t="s">
        <v>311</v>
      </c>
      <c r="C7" s="252"/>
      <c r="D7" s="252"/>
      <c r="E7" s="252"/>
      <c r="F7" s="225"/>
      <c r="G7" s="225"/>
      <c r="H7" s="225"/>
      <c r="I7" s="252"/>
      <c r="J7" s="252"/>
    </row>
    <row r="8" spans="1:13" ht="30">
      <c r="B8" s="505" t="s">
        <v>312</v>
      </c>
      <c r="C8" s="252">
        <v>784706680.52999997</v>
      </c>
      <c r="D8" s="252">
        <v>800957600.51999998</v>
      </c>
      <c r="E8" s="252">
        <v>829517364.48000002</v>
      </c>
      <c r="F8" s="225"/>
      <c r="G8" s="225"/>
      <c r="H8" s="225"/>
      <c r="I8" s="252">
        <v>90042233.819999993</v>
      </c>
      <c r="J8" s="252">
        <v>1125527922.75</v>
      </c>
    </row>
    <row r="9" spans="1:13">
      <c r="B9" s="506" t="s">
        <v>313</v>
      </c>
      <c r="C9" s="252">
        <v>784706680.52999997</v>
      </c>
      <c r="D9" s="252">
        <v>800957600.51999998</v>
      </c>
      <c r="E9" s="252">
        <v>829517364.48000002</v>
      </c>
      <c r="F9" s="225"/>
      <c r="G9" s="225"/>
      <c r="H9" s="225"/>
      <c r="I9" s="607"/>
      <c r="J9" s="609"/>
    </row>
    <row r="10" spans="1:13">
      <c r="B10" s="506" t="s">
        <v>314</v>
      </c>
      <c r="C10" s="252"/>
      <c r="D10" s="252"/>
      <c r="E10" s="252"/>
      <c r="F10" s="226"/>
      <c r="G10" s="227"/>
      <c r="H10" s="227"/>
      <c r="I10" s="607"/>
      <c r="J10" s="609"/>
    </row>
    <row r="11" spans="1:13">
      <c r="B11" s="507" t="s">
        <v>315</v>
      </c>
      <c r="C11" s="252"/>
      <c r="D11" s="252"/>
      <c r="E11" s="252"/>
      <c r="F11" s="227"/>
      <c r="G11" s="227"/>
      <c r="H11" s="227"/>
      <c r="I11" s="252"/>
      <c r="J11" s="252"/>
    </row>
  </sheetData>
  <mergeCells count="3">
    <mergeCell ref="I10:J10"/>
    <mergeCell ref="B2:J2"/>
    <mergeCell ref="I9:J9"/>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&amp;C&amp;"Calibri"&amp;11&amp;K000000&amp;P_x000D_&amp;1#&amp;"Calibri"&amp;10&amp;K000000Internal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9">
    <pageSetUpPr fitToPage="1"/>
  </sheetPr>
  <dimension ref="B1:F33"/>
  <sheetViews>
    <sheetView showGridLines="0" zoomScale="60" zoomScaleNormal="60" zoomScalePageLayoutView="90" workbookViewId="0">
      <selection activeCell="E13" sqref="E13"/>
    </sheetView>
  </sheetViews>
  <sheetFormatPr defaultColWidth="9" defaultRowHeight="15"/>
  <cols>
    <col min="1" max="1" width="2.5703125" style="50" customWidth="1"/>
    <col min="2" max="2" width="3.5703125" style="50" customWidth="1"/>
    <col min="3" max="3" width="2.7109375" style="50" customWidth="1"/>
    <col min="4" max="4" width="77.28515625" style="50" customWidth="1"/>
    <col min="5" max="5" width="232.85546875" style="50" customWidth="1"/>
    <col min="6" max="6" width="21.5703125" style="50" hidden="1" customWidth="1"/>
    <col min="7" max="16384" width="9" style="50"/>
  </cols>
  <sheetData>
    <row r="1" spans="2:6" ht="10.15" customHeight="1"/>
    <row r="2" spans="2:6" ht="27.95" customHeight="1">
      <c r="B2" s="562" t="s">
        <v>1015</v>
      </c>
      <c r="C2" s="563"/>
      <c r="D2" s="563"/>
      <c r="E2" s="563"/>
    </row>
    <row r="3" spans="2:6" ht="14.45" customHeight="1">
      <c r="B3" s="172"/>
      <c r="C3" s="9"/>
      <c r="D3" s="9"/>
      <c r="E3" s="9"/>
    </row>
    <row r="4" spans="2:6">
      <c r="B4" s="9"/>
      <c r="C4" s="9"/>
      <c r="D4" s="9"/>
      <c r="E4" s="9"/>
    </row>
    <row r="5" spans="2:6">
      <c r="B5" s="156"/>
      <c r="C5" s="9"/>
      <c r="E5" s="392" t="s">
        <v>1952</v>
      </c>
    </row>
    <row r="6" spans="2:6">
      <c r="B6" s="510" t="s">
        <v>1060</v>
      </c>
      <c r="C6" s="212"/>
      <c r="D6" s="213"/>
      <c r="E6" s="359"/>
    </row>
    <row r="7" spans="2:6" ht="45">
      <c r="B7" s="381"/>
      <c r="C7" s="508" t="s">
        <v>198</v>
      </c>
      <c r="D7" s="358" t="s">
        <v>199</v>
      </c>
      <c r="E7" s="187" t="s">
        <v>1938</v>
      </c>
      <c r="F7" s="50" t="s">
        <v>1564</v>
      </c>
    </row>
    <row r="8" spans="2:6" ht="30">
      <c r="B8" s="381"/>
      <c r="C8" s="508" t="s">
        <v>198</v>
      </c>
      <c r="D8" s="358" t="s">
        <v>200</v>
      </c>
      <c r="E8" s="188" t="s">
        <v>1939</v>
      </c>
      <c r="F8" s="50" t="s">
        <v>1565</v>
      </c>
    </row>
    <row r="9" spans="2:6" ht="45">
      <c r="B9" s="381"/>
      <c r="C9" s="508" t="s">
        <v>198</v>
      </c>
      <c r="D9" s="358" t="s">
        <v>201</v>
      </c>
      <c r="E9" s="187" t="s">
        <v>1878</v>
      </c>
      <c r="F9" s="50" t="s">
        <v>1566</v>
      </c>
    </row>
    <row r="10" spans="2:6" ht="30">
      <c r="B10" s="381"/>
      <c r="C10" s="508" t="s">
        <v>198</v>
      </c>
      <c r="D10" s="358" t="s">
        <v>202</v>
      </c>
      <c r="E10" s="360" t="s">
        <v>1940</v>
      </c>
      <c r="F10" s="50" t="s">
        <v>1567</v>
      </c>
    </row>
    <row r="11" spans="2:6">
      <c r="B11" s="512" t="s">
        <v>1061</v>
      </c>
      <c r="C11" s="199"/>
      <c r="D11" s="511"/>
      <c r="E11" s="200"/>
    </row>
    <row r="12" spans="2:6" ht="45">
      <c r="B12" s="509"/>
      <c r="C12" s="508" t="s">
        <v>198</v>
      </c>
      <c r="D12" s="358" t="s">
        <v>203</v>
      </c>
      <c r="E12" s="360" t="s">
        <v>1940</v>
      </c>
      <c r="F12" s="50" t="s">
        <v>1568</v>
      </c>
    </row>
    <row r="13" spans="2:6" ht="30">
      <c r="B13" s="509"/>
      <c r="C13" s="508" t="s">
        <v>198</v>
      </c>
      <c r="D13" s="358" t="s">
        <v>204</v>
      </c>
      <c r="E13" s="360" t="s">
        <v>1940</v>
      </c>
      <c r="F13" s="50" t="s">
        <v>1569</v>
      </c>
    </row>
    <row r="14" spans="2:6" ht="42.95" customHeight="1">
      <c r="B14" s="509"/>
      <c r="C14" s="508" t="s">
        <v>198</v>
      </c>
      <c r="D14" s="358" t="s">
        <v>205</v>
      </c>
      <c r="E14" s="187" t="s">
        <v>1941</v>
      </c>
      <c r="F14" s="50" t="s">
        <v>1570</v>
      </c>
    </row>
    <row r="15" spans="2:6" ht="42.95" customHeight="1">
      <c r="B15" s="509"/>
      <c r="C15" s="508" t="s">
        <v>198</v>
      </c>
      <c r="D15" s="358" t="s">
        <v>206</v>
      </c>
      <c r="E15" s="360" t="s">
        <v>1940</v>
      </c>
      <c r="F15" s="50" t="s">
        <v>1571</v>
      </c>
    </row>
    <row r="16" spans="2:6" ht="42.95" customHeight="1">
      <c r="B16" s="509"/>
      <c r="C16" s="508" t="s">
        <v>198</v>
      </c>
      <c r="D16" s="358" t="s">
        <v>207</v>
      </c>
      <c r="E16" s="187" t="s">
        <v>1942</v>
      </c>
      <c r="F16" s="50" t="s">
        <v>1572</v>
      </c>
    </row>
    <row r="17" spans="2:6" ht="42.95" customHeight="1">
      <c r="B17" s="668" t="s">
        <v>208</v>
      </c>
      <c r="C17" s="669"/>
      <c r="D17" s="670"/>
      <c r="E17" s="360" t="s">
        <v>1943</v>
      </c>
      <c r="F17" s="50" t="s">
        <v>6</v>
      </c>
    </row>
    <row r="18" spans="2:6" ht="42.95" customHeight="1">
      <c r="B18" s="668" t="s">
        <v>209</v>
      </c>
      <c r="C18" s="669"/>
      <c r="D18" s="670"/>
      <c r="E18" s="187" t="s">
        <v>1944</v>
      </c>
      <c r="F18" s="50" t="s">
        <v>33</v>
      </c>
    </row>
    <row r="19" spans="2:6">
      <c r="B19" s="512" t="s">
        <v>1062</v>
      </c>
      <c r="C19" s="199"/>
      <c r="D19" s="199"/>
      <c r="E19" s="200"/>
    </row>
    <row r="20" spans="2:6" ht="30">
      <c r="B20" s="509"/>
      <c r="C20" s="508" t="s">
        <v>198</v>
      </c>
      <c r="D20" s="358" t="s">
        <v>210</v>
      </c>
      <c r="E20" s="360" t="s">
        <v>1943</v>
      </c>
      <c r="F20" s="50" t="s">
        <v>1573</v>
      </c>
    </row>
    <row r="21" spans="2:6" ht="30">
      <c r="B21" s="509"/>
      <c r="C21" s="508" t="s">
        <v>198</v>
      </c>
      <c r="D21" s="358" t="s">
        <v>211</v>
      </c>
      <c r="E21" s="360" t="s">
        <v>1943</v>
      </c>
      <c r="F21" s="50" t="s">
        <v>1574</v>
      </c>
    </row>
    <row r="22" spans="2:6" ht="165">
      <c r="B22" s="509"/>
      <c r="C22" s="508" t="s">
        <v>198</v>
      </c>
      <c r="D22" s="358" t="s">
        <v>212</v>
      </c>
      <c r="E22" s="361" t="s">
        <v>1880</v>
      </c>
      <c r="F22" s="50" t="s">
        <v>1575</v>
      </c>
    </row>
    <row r="23" spans="2:6" ht="45">
      <c r="B23" s="509"/>
      <c r="C23" s="508" t="s">
        <v>198</v>
      </c>
      <c r="D23" s="358" t="s">
        <v>213</v>
      </c>
      <c r="E23" s="360" t="s">
        <v>1943</v>
      </c>
      <c r="F23" s="50" t="s">
        <v>1576</v>
      </c>
    </row>
    <row r="24" spans="2:6">
      <c r="B24" s="512" t="s">
        <v>1064</v>
      </c>
      <c r="C24" s="511"/>
      <c r="D24" s="199"/>
      <c r="E24" s="200"/>
    </row>
    <row r="25" spans="2:6" ht="375">
      <c r="B25" s="509"/>
      <c r="C25" s="508" t="s">
        <v>198</v>
      </c>
      <c r="D25" s="358" t="s">
        <v>214</v>
      </c>
      <c r="E25" s="187" t="s">
        <v>1881</v>
      </c>
      <c r="F25" s="50" t="s">
        <v>1577</v>
      </c>
    </row>
    <row r="26" spans="2:6" ht="30">
      <c r="B26" s="509"/>
      <c r="C26" s="508" t="s">
        <v>198</v>
      </c>
      <c r="D26" s="358" t="s">
        <v>215</v>
      </c>
      <c r="E26" s="360" t="s">
        <v>1943</v>
      </c>
      <c r="F26" s="50" t="s">
        <v>1578</v>
      </c>
    </row>
    <row r="27" spans="2:6">
      <c r="B27" s="509"/>
      <c r="C27" s="508" t="s">
        <v>198</v>
      </c>
      <c r="D27" s="385" t="s">
        <v>216</v>
      </c>
      <c r="E27" s="188" t="s">
        <v>1909</v>
      </c>
      <c r="F27" s="50" t="s">
        <v>1579</v>
      </c>
    </row>
    <row r="28" spans="2:6">
      <c r="B28" s="512" t="s">
        <v>1063</v>
      </c>
      <c r="C28" s="199"/>
      <c r="D28" s="199"/>
      <c r="E28" s="200"/>
    </row>
    <row r="29" spans="2:6" ht="56.45" customHeight="1">
      <c r="B29" s="509"/>
      <c r="C29" s="508" t="s">
        <v>198</v>
      </c>
      <c r="D29" s="358" t="s">
        <v>217</v>
      </c>
      <c r="E29" s="360" t="s">
        <v>1879</v>
      </c>
      <c r="F29" s="50" t="s">
        <v>74</v>
      </c>
    </row>
    <row r="30" spans="2:6">
      <c r="B30" s="668" t="s">
        <v>218</v>
      </c>
      <c r="C30" s="669"/>
      <c r="D30" s="670"/>
      <c r="E30" s="187" t="s">
        <v>1945</v>
      </c>
      <c r="F30" s="50" t="s">
        <v>100</v>
      </c>
    </row>
    <row r="31" spans="2:6" ht="15" customHeight="1">
      <c r="B31" s="512" t="s">
        <v>219</v>
      </c>
      <c r="C31" s="199"/>
      <c r="D31" s="214"/>
      <c r="E31" s="351"/>
    </row>
    <row r="32" spans="2:6" ht="75">
      <c r="B32" s="509"/>
      <c r="C32" s="508" t="s">
        <v>198</v>
      </c>
      <c r="D32" s="358" t="s">
        <v>220</v>
      </c>
      <c r="E32" s="188" t="s">
        <v>1909</v>
      </c>
      <c r="F32" s="50" t="s">
        <v>118</v>
      </c>
    </row>
    <row r="33" spans="2:6" ht="44.45" customHeight="1">
      <c r="B33" s="668" t="s">
        <v>221</v>
      </c>
      <c r="C33" s="669"/>
      <c r="D33" s="670"/>
      <c r="E33" s="187" t="s">
        <v>1945</v>
      </c>
      <c r="F33" s="50" t="s">
        <v>119</v>
      </c>
    </row>
  </sheetData>
  <mergeCells count="5">
    <mergeCell ref="B2:E2"/>
    <mergeCell ref="B33:D33"/>
    <mergeCell ref="B30:D30"/>
    <mergeCell ref="B17:D17"/>
    <mergeCell ref="B18:D18"/>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&amp;C&amp;"Calibri"&amp;11&amp;K000000&amp;P_x000D_&amp;1#&amp;"Calibri"&amp;10&amp;K000000Internal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0">
    <pageSetUpPr fitToPage="1"/>
  </sheetPr>
  <dimension ref="A1:G24"/>
  <sheetViews>
    <sheetView showGridLines="0" showRowColHeaders="0" zoomScale="60" zoomScaleNormal="60" workbookViewId="0">
      <selection activeCell="K36" sqref="K36"/>
    </sheetView>
  </sheetViews>
  <sheetFormatPr defaultColWidth="9.140625" defaultRowHeight="15"/>
  <cols>
    <col min="1" max="1" width="2.5703125" style="9" customWidth="1"/>
    <col min="2" max="2" width="12.85546875" style="9" customWidth="1"/>
    <col min="3" max="3" width="64.28515625" style="9" customWidth="1"/>
    <col min="4" max="7" width="20.85546875" style="9" customWidth="1"/>
    <col min="8" max="16384" width="9.140625" style="9"/>
  </cols>
  <sheetData>
    <row r="1" spans="1:7" ht="10.15" customHeight="1"/>
    <row r="2" spans="1:7" ht="27.95" customHeight="1">
      <c r="B2" s="562" t="s">
        <v>975</v>
      </c>
      <c r="C2" s="563"/>
      <c r="D2" s="563"/>
      <c r="E2" s="563"/>
      <c r="F2" s="563"/>
      <c r="G2" s="563"/>
    </row>
    <row r="3" spans="1:7" ht="14.45" customHeight="1">
      <c r="B3" s="172"/>
    </row>
    <row r="4" spans="1:7" ht="30">
      <c r="D4" s="89" t="s">
        <v>222</v>
      </c>
      <c r="E4" s="89" t="s">
        <v>223</v>
      </c>
      <c r="F4" s="89" t="s">
        <v>224</v>
      </c>
      <c r="G4" s="513" t="s">
        <v>225</v>
      </c>
    </row>
    <row r="5" spans="1:7" ht="15" customHeight="1">
      <c r="A5" s="5"/>
      <c r="B5" s="671" t="s">
        <v>226</v>
      </c>
      <c r="C5" s="434" t="s">
        <v>227</v>
      </c>
      <c r="D5" s="363">
        <v>22</v>
      </c>
      <c r="E5" s="363">
        <v>11</v>
      </c>
      <c r="F5" s="363">
        <v>25</v>
      </c>
      <c r="G5" s="363">
        <v>10</v>
      </c>
    </row>
    <row r="6" spans="1:7">
      <c r="B6" s="672"/>
      <c r="C6" s="432" t="s">
        <v>228</v>
      </c>
      <c r="D6" s="517">
        <v>873967.4</v>
      </c>
      <c r="E6" s="518">
        <v>4978371.1199999992</v>
      </c>
      <c r="F6" s="518">
        <v>4274437.0115999999</v>
      </c>
      <c r="G6" s="518">
        <v>1125746.9361999999</v>
      </c>
    </row>
    <row r="7" spans="1:7">
      <c r="B7" s="672"/>
      <c r="C7" s="497" t="s">
        <v>229</v>
      </c>
      <c r="D7" s="517">
        <v>873967.4</v>
      </c>
      <c r="E7" s="518">
        <v>4592055.84</v>
      </c>
      <c r="F7" s="518">
        <v>4085532.73</v>
      </c>
      <c r="G7" s="518">
        <v>999505.34000000008</v>
      </c>
    </row>
    <row r="8" spans="1:7">
      <c r="B8" s="672"/>
      <c r="C8" s="515" t="s">
        <v>230</v>
      </c>
      <c r="D8" s="518">
        <v>0</v>
      </c>
      <c r="E8" s="518">
        <v>0</v>
      </c>
      <c r="F8" s="518">
        <v>0</v>
      </c>
      <c r="G8" s="518">
        <v>0</v>
      </c>
    </row>
    <row r="9" spans="1:7" ht="30">
      <c r="B9" s="672"/>
      <c r="C9" s="515" t="s">
        <v>231</v>
      </c>
      <c r="D9" s="518">
        <v>0</v>
      </c>
      <c r="E9" s="518">
        <v>0</v>
      </c>
      <c r="F9" s="518">
        <v>0</v>
      </c>
      <c r="G9" s="518">
        <v>0</v>
      </c>
    </row>
    <row r="10" spans="1:7">
      <c r="B10" s="672"/>
      <c r="C10" s="497" t="s">
        <v>232</v>
      </c>
      <c r="D10" s="518">
        <v>0</v>
      </c>
      <c r="E10" s="518">
        <v>0</v>
      </c>
      <c r="F10" s="518">
        <v>0</v>
      </c>
      <c r="G10" s="518">
        <v>0</v>
      </c>
    </row>
    <row r="11" spans="1:7">
      <c r="B11" s="672"/>
      <c r="C11" s="497" t="s">
        <v>233</v>
      </c>
      <c r="D11" s="518">
        <v>0</v>
      </c>
      <c r="E11" s="518">
        <v>386315</v>
      </c>
      <c r="F11" s="518">
        <v>188904</v>
      </c>
      <c r="G11" s="518">
        <v>126242</v>
      </c>
    </row>
    <row r="12" spans="1:7">
      <c r="B12" s="673" t="s">
        <v>234</v>
      </c>
      <c r="C12" s="434" t="s">
        <v>227</v>
      </c>
      <c r="D12" s="517">
        <v>15</v>
      </c>
      <c r="E12" s="517">
        <v>11</v>
      </c>
      <c r="F12" s="517">
        <v>25</v>
      </c>
      <c r="G12" s="517">
        <v>10</v>
      </c>
    </row>
    <row r="13" spans="1:7">
      <c r="B13" s="673"/>
      <c r="C13" s="432" t="s">
        <v>235</v>
      </c>
      <c r="D13" s="518">
        <v>0</v>
      </c>
      <c r="E13" s="518">
        <v>1524485.1319976002</v>
      </c>
      <c r="F13" s="518">
        <v>949916.27666449361</v>
      </c>
      <c r="G13" s="518">
        <v>182763.91189712004</v>
      </c>
    </row>
    <row r="14" spans="1:7">
      <c r="B14" s="673"/>
      <c r="C14" s="497" t="s">
        <v>229</v>
      </c>
      <c r="D14" s="518">
        <v>0</v>
      </c>
      <c r="E14" s="518">
        <v>657752.67599880008</v>
      </c>
      <c r="F14" s="518">
        <v>911395.27666449361</v>
      </c>
      <c r="G14" s="518">
        <v>152559.91189712004</v>
      </c>
    </row>
    <row r="15" spans="1:7">
      <c r="B15" s="673"/>
      <c r="C15" s="516" t="s">
        <v>236</v>
      </c>
      <c r="D15" s="518">
        <v>0</v>
      </c>
      <c r="E15" s="518">
        <v>297215.65000000002</v>
      </c>
      <c r="F15" s="518">
        <v>0</v>
      </c>
      <c r="G15" s="518">
        <v>0</v>
      </c>
    </row>
    <row r="16" spans="1:7">
      <c r="B16" s="673"/>
      <c r="C16" s="515" t="s">
        <v>230</v>
      </c>
      <c r="D16" s="518">
        <v>0</v>
      </c>
      <c r="E16" s="518">
        <v>0</v>
      </c>
      <c r="F16" s="518">
        <v>0</v>
      </c>
      <c r="G16" s="518">
        <v>0</v>
      </c>
    </row>
    <row r="17" spans="2:7">
      <c r="B17" s="673"/>
      <c r="C17" s="516" t="s">
        <v>236</v>
      </c>
      <c r="D17" s="518">
        <v>0</v>
      </c>
      <c r="E17" s="518">
        <v>0</v>
      </c>
      <c r="F17" s="518">
        <v>0</v>
      </c>
      <c r="G17" s="518">
        <v>0</v>
      </c>
    </row>
    <row r="18" spans="2:7" ht="30">
      <c r="B18" s="673"/>
      <c r="C18" s="515" t="s">
        <v>231</v>
      </c>
      <c r="D18" s="518">
        <v>0</v>
      </c>
      <c r="E18" s="518">
        <v>0</v>
      </c>
      <c r="F18" s="518">
        <v>0</v>
      </c>
      <c r="G18" s="518">
        <v>0</v>
      </c>
    </row>
    <row r="19" spans="2:7">
      <c r="B19" s="673"/>
      <c r="C19" s="516" t="s">
        <v>236</v>
      </c>
      <c r="D19" s="518">
        <v>0</v>
      </c>
      <c r="E19" s="518">
        <v>0</v>
      </c>
      <c r="F19" s="518">
        <v>0</v>
      </c>
      <c r="G19" s="518">
        <v>0</v>
      </c>
    </row>
    <row r="20" spans="2:7">
      <c r="B20" s="673"/>
      <c r="C20" s="497" t="s">
        <v>232</v>
      </c>
      <c r="D20" s="518">
        <v>0</v>
      </c>
      <c r="E20" s="518">
        <v>727242.54599880008</v>
      </c>
      <c r="F20" s="518">
        <v>0</v>
      </c>
      <c r="G20" s="518">
        <v>0</v>
      </c>
    </row>
    <row r="21" spans="2:7">
      <c r="B21" s="673"/>
      <c r="C21" s="516" t="s">
        <v>236</v>
      </c>
      <c r="D21" s="518">
        <v>0</v>
      </c>
      <c r="E21" s="518">
        <v>353011.61</v>
      </c>
      <c r="F21" s="518">
        <v>0</v>
      </c>
      <c r="G21" s="518">
        <v>0</v>
      </c>
    </row>
    <row r="22" spans="2:7">
      <c r="B22" s="673"/>
      <c r="C22" s="497" t="s">
        <v>233</v>
      </c>
      <c r="D22" s="518">
        <v>0</v>
      </c>
      <c r="E22" s="518">
        <v>139489.9</v>
      </c>
      <c r="F22" s="518">
        <v>38521</v>
      </c>
      <c r="G22" s="518">
        <v>30204</v>
      </c>
    </row>
    <row r="23" spans="2:7">
      <c r="B23" s="673"/>
      <c r="C23" s="516" t="s">
        <v>236</v>
      </c>
      <c r="D23" s="518">
        <v>0</v>
      </c>
      <c r="E23" s="518">
        <v>55795.96</v>
      </c>
      <c r="F23" s="518">
        <v>0</v>
      </c>
      <c r="G23" s="518">
        <v>0</v>
      </c>
    </row>
    <row r="24" spans="2:7">
      <c r="B24" s="674" t="s">
        <v>237</v>
      </c>
      <c r="C24" s="674"/>
      <c r="D24" s="514">
        <v>873967.4</v>
      </c>
      <c r="E24" s="514">
        <v>6502856.2519975994</v>
      </c>
      <c r="F24" s="514">
        <v>5224353.2882644944</v>
      </c>
      <c r="G24" s="514">
        <v>1308510.8480971199</v>
      </c>
    </row>
  </sheetData>
  <mergeCells count="4">
    <mergeCell ref="B5:B11"/>
    <mergeCell ref="B12:B23"/>
    <mergeCell ref="B24:C24"/>
    <mergeCell ref="B2:G2"/>
  </mergeCells>
  <pageMargins left="0.70866141732283472" right="0.70866141732283472" top="0.74803149606299213" bottom="0.74803149606299213" header="0.31496062992125984" footer="0.31496062992125984"/>
  <pageSetup paperSize="9" scale="77" fitToHeight="0" orientation="landscape" cellComments="asDisplayed" r:id="rId1"/>
  <headerFooter>
    <oddHeader>&amp;CEN
Annex XXXIII</oddHeader>
    <oddFooter>&amp;C&amp;"Calibri"&amp;11&amp;K000000&amp;P_x000D_&amp;1#&amp;"Calibri"&amp;10&amp;K000000Internal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1">
    <pageSetUpPr fitToPage="1"/>
  </sheetPr>
  <dimension ref="B1:F29"/>
  <sheetViews>
    <sheetView showGridLines="0" showRowColHeaders="0" zoomScale="60" zoomScaleNormal="60" zoomScalePageLayoutView="90" workbookViewId="0">
      <selection activeCell="D26" sqref="D26"/>
    </sheetView>
  </sheetViews>
  <sheetFormatPr defaultColWidth="9.140625" defaultRowHeight="15"/>
  <cols>
    <col min="1" max="1" width="2.5703125" style="9" customWidth="1"/>
    <col min="2" max="2" width="109" style="9" customWidth="1"/>
    <col min="3" max="6" width="23.5703125" style="9" customWidth="1"/>
    <col min="7" max="7" width="25.28515625" style="9" customWidth="1"/>
    <col min="8" max="8" width="23.140625" style="9" customWidth="1"/>
    <col min="9" max="9" width="29.7109375" style="9" customWidth="1"/>
    <col min="10" max="10" width="22" style="9" customWidth="1"/>
    <col min="11" max="11" width="16.42578125" style="9" customWidth="1"/>
    <col min="12" max="12" width="14.85546875" style="9" customWidth="1"/>
    <col min="13" max="13" width="14.5703125" style="9" customWidth="1"/>
    <col min="14" max="14" width="31.5703125" style="9" customWidth="1"/>
    <col min="15" max="16384" width="9.140625" style="9"/>
  </cols>
  <sheetData>
    <row r="1" spans="2:6" ht="10.15" customHeight="1"/>
    <row r="2" spans="2:6" ht="27.95" customHeight="1">
      <c r="B2" s="562" t="s">
        <v>976</v>
      </c>
      <c r="C2" s="563"/>
      <c r="D2" s="563"/>
      <c r="E2" s="563"/>
      <c r="F2" s="563"/>
    </row>
    <row r="3" spans="2:6" ht="14.45" customHeight="1">
      <c r="B3" s="172"/>
    </row>
    <row r="5" spans="2:6" ht="30">
      <c r="C5" s="89" t="s">
        <v>222</v>
      </c>
      <c r="D5" s="89" t="s">
        <v>223</v>
      </c>
      <c r="E5" s="89" t="s">
        <v>224</v>
      </c>
      <c r="F5" s="89" t="s">
        <v>225</v>
      </c>
    </row>
    <row r="6" spans="2:6">
      <c r="B6" s="519" t="s">
        <v>238</v>
      </c>
      <c r="C6" s="210"/>
      <c r="D6" s="210"/>
      <c r="E6" s="210"/>
      <c r="F6" s="211"/>
    </row>
    <row r="7" spans="2:6">
      <c r="B7" s="521" t="s">
        <v>239</v>
      </c>
      <c r="C7" s="363">
        <v>0</v>
      </c>
      <c r="D7" s="363">
        <v>0</v>
      </c>
      <c r="E7" s="363">
        <v>0</v>
      </c>
      <c r="F7" s="363">
        <v>0</v>
      </c>
    </row>
    <row r="8" spans="2:6">
      <c r="B8" s="521" t="s">
        <v>240</v>
      </c>
      <c r="C8" s="523">
        <v>0</v>
      </c>
      <c r="D8" s="523">
        <v>0</v>
      </c>
      <c r="E8" s="523">
        <v>0</v>
      </c>
      <c r="F8" s="523">
        <v>0</v>
      </c>
    </row>
    <row r="9" spans="2:6" ht="30">
      <c r="B9" s="522" t="s">
        <v>241</v>
      </c>
      <c r="C9" s="523">
        <v>0</v>
      </c>
      <c r="D9" s="523">
        <v>0</v>
      </c>
      <c r="E9" s="523">
        <v>0</v>
      </c>
      <c r="F9" s="523">
        <v>0</v>
      </c>
    </row>
    <row r="10" spans="2:6">
      <c r="B10" s="520" t="s">
        <v>242</v>
      </c>
      <c r="C10" s="364"/>
      <c r="D10" s="364"/>
      <c r="E10" s="364"/>
      <c r="F10" s="365"/>
    </row>
    <row r="11" spans="2:6" ht="30">
      <c r="B11" s="521" t="s">
        <v>243</v>
      </c>
      <c r="C11" s="363">
        <v>0</v>
      </c>
      <c r="D11" s="363">
        <v>0</v>
      </c>
      <c r="E11" s="363">
        <v>0</v>
      </c>
      <c r="F11" s="363">
        <v>0</v>
      </c>
    </row>
    <row r="12" spans="2:6">
      <c r="B12" s="521" t="s">
        <v>244</v>
      </c>
      <c r="C12" s="523">
        <v>0</v>
      </c>
      <c r="D12" s="523">
        <v>0</v>
      </c>
      <c r="E12" s="523">
        <v>0</v>
      </c>
      <c r="F12" s="523">
        <v>0</v>
      </c>
    </row>
    <row r="13" spans="2:6">
      <c r="B13" s="520" t="s">
        <v>245</v>
      </c>
      <c r="C13" s="364"/>
      <c r="D13" s="364"/>
      <c r="E13" s="364"/>
      <c r="F13" s="365"/>
    </row>
    <row r="14" spans="2:6">
      <c r="B14" s="521" t="s">
        <v>246</v>
      </c>
      <c r="C14" s="363">
        <v>0</v>
      </c>
      <c r="D14" s="363">
        <v>5</v>
      </c>
      <c r="E14" s="363">
        <v>0</v>
      </c>
      <c r="F14" s="363">
        <v>0</v>
      </c>
    </row>
    <row r="15" spans="2:6">
      <c r="B15" s="521" t="s">
        <v>247</v>
      </c>
      <c r="C15" s="518">
        <v>0</v>
      </c>
      <c r="D15" s="518">
        <v>1363868.16</v>
      </c>
      <c r="E15" s="518">
        <v>0</v>
      </c>
      <c r="F15" s="518">
        <v>0</v>
      </c>
    </row>
    <row r="16" spans="2:6">
      <c r="B16" s="522" t="s">
        <v>248</v>
      </c>
      <c r="C16" s="518">
        <v>0</v>
      </c>
      <c r="D16" s="517">
        <v>1363868.16</v>
      </c>
      <c r="E16" s="518">
        <v>0</v>
      </c>
      <c r="F16" s="518">
        <v>0</v>
      </c>
    </row>
    <row r="17" spans="2:6">
      <c r="B17" s="522" t="s">
        <v>249</v>
      </c>
      <c r="C17" s="518">
        <v>0</v>
      </c>
      <c r="D17" s="518">
        <v>0</v>
      </c>
      <c r="E17" s="518">
        <v>0</v>
      </c>
      <c r="F17" s="518">
        <v>0</v>
      </c>
    </row>
    <row r="18" spans="2:6">
      <c r="B18" s="522" t="s">
        <v>250</v>
      </c>
      <c r="C18" s="518">
        <v>0</v>
      </c>
      <c r="D18" s="518">
        <v>0</v>
      </c>
      <c r="E18" s="518">
        <v>0</v>
      </c>
      <c r="F18" s="518">
        <v>0</v>
      </c>
    </row>
    <row r="19" spans="2:6">
      <c r="B19" s="522" t="s">
        <v>251</v>
      </c>
      <c r="C19" s="518">
        <v>0</v>
      </c>
      <c r="D19" s="518">
        <v>649000</v>
      </c>
      <c r="E19" s="518">
        <v>0</v>
      </c>
      <c r="F19" s="518">
        <v>0</v>
      </c>
    </row>
    <row r="25" spans="2:6">
      <c r="B25" s="124"/>
      <c r="C25" s="124"/>
      <c r="D25" s="124"/>
      <c r="E25" s="124"/>
      <c r="F25" s="124"/>
    </row>
    <row r="29" spans="2:6" ht="29.25" customHeight="1"/>
  </sheetData>
  <mergeCells count="1">
    <mergeCell ref="B2:F2"/>
  </mergeCells>
  <pageMargins left="0.70866141732283472" right="0.70866141732283472" top="0.74803149606299213" bottom="0.74803149606299213" header="0.31496062992125984" footer="0.31496062992125984"/>
  <pageSetup paperSize="9" scale="61" fitToHeight="0" orientation="landscape" cellComments="asDisplayed" r:id="rId1"/>
  <headerFooter>
    <oddHeader>&amp;CEN
Annex XXXIII</oddHeader>
    <oddFooter>&amp;C&amp;"Calibri"&amp;11&amp;K000000&amp;P_x000D_&amp;1#&amp;"Calibri"&amp;10&amp;K000000Internal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8">
    <pageSetUpPr fitToPage="1"/>
  </sheetPr>
  <dimension ref="B1:C9"/>
  <sheetViews>
    <sheetView showGridLines="0" showRowColHeaders="0" zoomScale="60" zoomScaleNormal="60" workbookViewId="0">
      <selection activeCell="C5" sqref="C5"/>
    </sheetView>
  </sheetViews>
  <sheetFormatPr defaultColWidth="9.140625" defaultRowHeight="15"/>
  <cols>
    <col min="1" max="1" width="2.5703125" style="50" customWidth="1"/>
    <col min="2" max="2" width="26.7109375" style="50" customWidth="1"/>
    <col min="3" max="3" width="179.42578125" style="50" customWidth="1"/>
    <col min="4" max="16384" width="9.140625" style="50"/>
  </cols>
  <sheetData>
    <row r="1" spans="2:3" ht="10.15" customHeight="1"/>
    <row r="2" spans="2:3" ht="27.95" customHeight="1">
      <c r="B2" s="562" t="s">
        <v>1013</v>
      </c>
      <c r="C2" s="563"/>
    </row>
    <row r="3" spans="2:3" ht="14.45" customHeight="1">
      <c r="B3" s="172"/>
    </row>
    <row r="4" spans="2:3">
      <c r="C4" s="83" t="s">
        <v>1952</v>
      </c>
    </row>
    <row r="5" spans="2:3" ht="135">
      <c r="B5" s="83" t="s">
        <v>149</v>
      </c>
      <c r="C5" s="369" t="s">
        <v>1953</v>
      </c>
    </row>
    <row r="6" spans="2:3" ht="45">
      <c r="B6" s="83" t="s">
        <v>150</v>
      </c>
      <c r="C6" s="369" t="s">
        <v>1885</v>
      </c>
    </row>
    <row r="7" spans="2:3" ht="165">
      <c r="B7" s="83" t="s">
        <v>151</v>
      </c>
      <c r="C7" s="369" t="s">
        <v>1891</v>
      </c>
    </row>
    <row r="8" spans="2:3" ht="30">
      <c r="B8" s="83" t="s">
        <v>152</v>
      </c>
      <c r="C8" s="369" t="s">
        <v>1892</v>
      </c>
    </row>
    <row r="9" spans="2:3">
      <c r="B9" s="83" t="s">
        <v>153</v>
      </c>
      <c r="C9" s="55" t="s">
        <v>1893</v>
      </c>
    </row>
  </sheetData>
  <mergeCells count="1">
    <mergeCell ref="B2:C2"/>
  </mergeCells>
  <conditionalFormatting sqref="C5:C7">
    <cfRule type="cellIs" dxfId="13" priority="2" stopIfTrue="1" operator="lessThan">
      <formula>0</formula>
    </cfRule>
  </conditionalFormatting>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77" orientation="landscape" r:id="rId1"/>
  <headerFooter>
    <oddHeader>&amp;CEN
Annex III</oddHeader>
    <oddFooter>&amp;C&amp;"Calibri"&amp;11&amp;K000000&amp;P_x000D_&amp;1#&amp;"Calibri"&amp;10&amp;K000000Internal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2">
    <pageSetUpPr fitToPage="1"/>
  </sheetPr>
  <dimension ref="B1:X31"/>
  <sheetViews>
    <sheetView showGridLines="0" showRowColHeaders="0" zoomScale="60" zoomScaleNormal="60" zoomScalePageLayoutView="90" workbookViewId="0">
      <selection activeCell="L34" sqref="L34"/>
    </sheetView>
  </sheetViews>
  <sheetFormatPr defaultColWidth="9.140625" defaultRowHeight="15"/>
  <cols>
    <col min="1" max="1" width="2.5703125" style="9" customWidth="1"/>
    <col min="2" max="2" width="59.7109375" style="9" customWidth="1"/>
    <col min="3" max="7" width="20.28515625" style="9" customWidth="1"/>
    <col min="8" max="8" width="20.28515625" style="20" customWidth="1"/>
    <col min="9" max="10" width="20.28515625" style="9" customWidth="1"/>
    <col min="11" max="11" width="9.140625" style="9"/>
    <col min="12" max="12" width="255.7109375" style="9" bestFit="1" customWidth="1"/>
    <col min="13" max="16384" width="9.140625" style="9"/>
  </cols>
  <sheetData>
    <row r="1" spans="2:24" ht="10.15" customHeight="1"/>
    <row r="2" spans="2:24" ht="27.95" customHeight="1">
      <c r="B2" s="562" t="s">
        <v>977</v>
      </c>
      <c r="C2" s="563"/>
      <c r="D2" s="563"/>
      <c r="E2" s="563"/>
      <c r="F2" s="563"/>
      <c r="G2" s="563"/>
      <c r="H2" s="563"/>
      <c r="I2" s="563"/>
      <c r="J2" s="563"/>
    </row>
    <row r="3" spans="2:24" ht="14.45" customHeight="1">
      <c r="B3" s="172"/>
      <c r="D3" s="125"/>
      <c r="E3" s="125"/>
      <c r="F3" s="125"/>
      <c r="G3" s="125"/>
      <c r="H3" s="21"/>
    </row>
    <row r="4" spans="2:24">
      <c r="H4" s="9"/>
    </row>
    <row r="5" spans="2:24" ht="150">
      <c r="C5" s="524" t="s">
        <v>253</v>
      </c>
      <c r="D5" s="524" t="s">
        <v>254</v>
      </c>
      <c r="E5" s="524" t="s">
        <v>255</v>
      </c>
      <c r="F5" s="524" t="s">
        <v>256</v>
      </c>
      <c r="G5" s="524" t="s">
        <v>257</v>
      </c>
      <c r="H5" s="524" t="s">
        <v>258</v>
      </c>
      <c r="I5" s="524" t="s">
        <v>259</v>
      </c>
      <c r="J5" s="524" t="s">
        <v>260</v>
      </c>
      <c r="L5" s="22"/>
      <c r="M5" s="23"/>
      <c r="N5" s="23"/>
      <c r="O5" s="23"/>
      <c r="P5" s="23"/>
      <c r="Q5" s="23"/>
      <c r="R5" s="23"/>
      <c r="S5" s="23"/>
      <c r="T5" s="23"/>
      <c r="U5" s="23"/>
      <c r="V5" s="23"/>
      <c r="W5" s="23"/>
      <c r="X5" s="23"/>
    </row>
    <row r="6" spans="2:24">
      <c r="B6" s="675" t="s">
        <v>252</v>
      </c>
      <c r="C6" s="676"/>
      <c r="D6" s="676"/>
      <c r="E6" s="676"/>
      <c r="F6" s="676"/>
      <c r="G6" s="676"/>
      <c r="H6" s="676"/>
      <c r="I6" s="676"/>
      <c r="J6" s="677"/>
      <c r="L6" s="22"/>
      <c r="M6" s="23"/>
      <c r="N6" s="23"/>
      <c r="O6" s="23"/>
      <c r="P6" s="23"/>
      <c r="Q6" s="23"/>
      <c r="R6" s="23"/>
      <c r="S6" s="23"/>
      <c r="T6" s="23"/>
      <c r="U6" s="23"/>
      <c r="V6" s="23"/>
      <c r="W6" s="23"/>
      <c r="X6" s="23"/>
    </row>
    <row r="7" spans="2:24">
      <c r="B7" s="129" t="s">
        <v>222</v>
      </c>
      <c r="C7" s="518">
        <v>0</v>
      </c>
      <c r="D7" s="518">
        <v>0</v>
      </c>
      <c r="E7" s="518">
        <v>0</v>
      </c>
      <c r="F7" s="518">
        <v>0</v>
      </c>
      <c r="G7" s="518">
        <v>0</v>
      </c>
      <c r="H7" s="518">
        <v>0</v>
      </c>
      <c r="I7" s="518">
        <v>0</v>
      </c>
      <c r="J7" s="518">
        <v>0</v>
      </c>
    </row>
    <row r="8" spans="2:24">
      <c r="B8" s="157" t="s">
        <v>261</v>
      </c>
      <c r="C8" s="518">
        <v>0</v>
      </c>
      <c r="D8" s="518">
        <v>0</v>
      </c>
      <c r="E8" s="518">
        <v>0</v>
      </c>
      <c r="F8" s="518">
        <v>0</v>
      </c>
      <c r="G8" s="518">
        <v>0</v>
      </c>
      <c r="H8" s="518">
        <v>0</v>
      </c>
      <c r="I8" s="518">
        <v>0</v>
      </c>
      <c r="J8" s="518">
        <v>0</v>
      </c>
    </row>
    <row r="9" spans="2:24">
      <c r="B9" s="157" t="s">
        <v>960</v>
      </c>
      <c r="C9" s="518">
        <v>0</v>
      </c>
      <c r="D9" s="518">
        <v>0</v>
      </c>
      <c r="E9" s="518">
        <v>0</v>
      </c>
      <c r="F9" s="518">
        <v>0</v>
      </c>
      <c r="G9" s="518">
        <v>0</v>
      </c>
      <c r="H9" s="518">
        <v>0</v>
      </c>
      <c r="I9" s="518">
        <v>0</v>
      </c>
      <c r="J9" s="518">
        <v>0</v>
      </c>
    </row>
    <row r="10" spans="2:24">
      <c r="B10" s="157" t="s">
        <v>262</v>
      </c>
      <c r="C10" s="518">
        <v>0</v>
      </c>
      <c r="D10" s="518">
        <v>0</v>
      </c>
      <c r="E10" s="518">
        <v>0</v>
      </c>
      <c r="F10" s="518">
        <v>0</v>
      </c>
      <c r="G10" s="518">
        <v>0</v>
      </c>
      <c r="H10" s="518">
        <v>0</v>
      </c>
      <c r="I10" s="518">
        <v>0</v>
      </c>
      <c r="J10" s="518">
        <v>0</v>
      </c>
    </row>
    <row r="11" spans="2:24">
      <c r="B11" s="157" t="s">
        <v>263</v>
      </c>
      <c r="C11" s="518">
        <v>0</v>
      </c>
      <c r="D11" s="518">
        <v>0</v>
      </c>
      <c r="E11" s="518">
        <v>0</v>
      </c>
      <c r="F11" s="518">
        <v>0</v>
      </c>
      <c r="G11" s="518">
        <v>0</v>
      </c>
      <c r="H11" s="518">
        <v>0</v>
      </c>
      <c r="I11" s="518">
        <v>0</v>
      </c>
      <c r="J11" s="518">
        <v>0</v>
      </c>
    </row>
    <row r="12" spans="2:24">
      <c r="B12" s="157" t="s">
        <v>264</v>
      </c>
      <c r="C12" s="518">
        <v>0</v>
      </c>
      <c r="D12" s="518">
        <v>0</v>
      </c>
      <c r="E12" s="518">
        <v>0</v>
      </c>
      <c r="F12" s="518">
        <v>0</v>
      </c>
      <c r="G12" s="518">
        <v>0</v>
      </c>
      <c r="H12" s="518">
        <v>0</v>
      </c>
      <c r="I12" s="518">
        <v>0</v>
      </c>
      <c r="J12" s="518">
        <v>0</v>
      </c>
    </row>
    <row r="13" spans="2:24">
      <c r="B13" s="129" t="s">
        <v>265</v>
      </c>
      <c r="C13" s="518">
        <v>973508.62</v>
      </c>
      <c r="D13" s="518">
        <v>337261.88986414764</v>
      </c>
      <c r="E13" s="518">
        <v>636246.73385659046</v>
      </c>
      <c r="F13" s="518">
        <v>0</v>
      </c>
      <c r="G13" s="518">
        <v>0</v>
      </c>
      <c r="H13" s="518">
        <v>0</v>
      </c>
      <c r="I13" s="518">
        <v>238557.3917320738</v>
      </c>
      <c r="J13" s="518">
        <v>503681.12</v>
      </c>
    </row>
    <row r="14" spans="2:24">
      <c r="B14" s="157" t="s">
        <v>261</v>
      </c>
      <c r="C14" s="518">
        <v>462681.58</v>
      </c>
      <c r="D14" s="518">
        <v>144558.21493207381</v>
      </c>
      <c r="E14" s="518">
        <v>318123.36692829523</v>
      </c>
      <c r="F14" s="518">
        <v>0</v>
      </c>
      <c r="G14" s="518">
        <v>0</v>
      </c>
      <c r="H14" s="518">
        <v>0</v>
      </c>
      <c r="I14" s="518">
        <v>119278.6958660369</v>
      </c>
      <c r="J14" s="518">
        <v>5857.08</v>
      </c>
    </row>
    <row r="15" spans="2:24">
      <c r="B15" s="157" t="s">
        <v>960</v>
      </c>
      <c r="C15" s="518">
        <v>0</v>
      </c>
      <c r="D15" s="518">
        <v>0</v>
      </c>
      <c r="E15" s="518">
        <v>0</v>
      </c>
      <c r="F15" s="518">
        <v>0</v>
      </c>
      <c r="G15" s="518">
        <v>0</v>
      </c>
      <c r="H15" s="518">
        <v>0</v>
      </c>
      <c r="I15" s="518">
        <v>0</v>
      </c>
      <c r="J15" s="518">
        <v>0</v>
      </c>
    </row>
    <row r="16" spans="2:24">
      <c r="B16" s="157" t="s">
        <v>262</v>
      </c>
      <c r="C16" s="518">
        <v>13003</v>
      </c>
      <c r="D16" s="518">
        <v>13003</v>
      </c>
      <c r="E16" s="518">
        <v>0</v>
      </c>
      <c r="F16" s="518">
        <v>0</v>
      </c>
      <c r="G16" s="518">
        <v>0</v>
      </c>
      <c r="H16" s="518">
        <v>0</v>
      </c>
      <c r="I16" s="518">
        <v>0</v>
      </c>
      <c r="J16" s="518">
        <v>0</v>
      </c>
    </row>
    <row r="17" spans="2:12">
      <c r="B17" s="157" t="s">
        <v>263</v>
      </c>
      <c r="C17" s="518">
        <v>467249.81</v>
      </c>
      <c r="D17" s="518">
        <v>149126.44493207382</v>
      </c>
      <c r="E17" s="518">
        <v>318123.36692829523</v>
      </c>
      <c r="F17" s="518">
        <v>0</v>
      </c>
      <c r="G17" s="518">
        <v>0</v>
      </c>
      <c r="H17" s="518">
        <v>0</v>
      </c>
      <c r="I17" s="518">
        <v>119278.6958660369</v>
      </c>
      <c r="J17" s="518">
        <v>480207.81</v>
      </c>
    </row>
    <row r="18" spans="2:12">
      <c r="B18" s="157" t="s">
        <v>264</v>
      </c>
      <c r="C18" s="518">
        <v>17571.23</v>
      </c>
      <c r="D18" s="518">
        <v>17571.23</v>
      </c>
      <c r="E18" s="518">
        <v>0</v>
      </c>
      <c r="F18" s="518">
        <v>0</v>
      </c>
      <c r="G18" s="518">
        <v>0</v>
      </c>
      <c r="H18" s="518">
        <v>0</v>
      </c>
      <c r="I18" s="518">
        <v>0</v>
      </c>
      <c r="J18" s="518">
        <v>17571.23</v>
      </c>
    </row>
    <row r="19" spans="2:12">
      <c r="B19" s="107" t="s">
        <v>224</v>
      </c>
      <c r="C19" s="518">
        <v>88891</v>
      </c>
      <c r="D19" s="518">
        <v>35762</v>
      </c>
      <c r="E19" s="518">
        <v>53130</v>
      </c>
      <c r="F19" s="518">
        <v>5196.1880341880315</v>
      </c>
      <c r="G19" s="518">
        <v>0</v>
      </c>
      <c r="H19" s="518">
        <v>0</v>
      </c>
      <c r="I19" s="518">
        <v>0</v>
      </c>
      <c r="J19" s="518">
        <v>0</v>
      </c>
    </row>
    <row r="20" spans="2:12">
      <c r="B20" s="157" t="s">
        <v>261</v>
      </c>
      <c r="C20" s="518">
        <v>0</v>
      </c>
      <c r="D20" s="518">
        <v>0</v>
      </c>
      <c r="E20" s="518">
        <v>0</v>
      </c>
      <c r="F20" s="518">
        <v>0</v>
      </c>
      <c r="G20" s="518">
        <v>0</v>
      </c>
      <c r="H20" s="518">
        <v>0</v>
      </c>
      <c r="I20" s="518">
        <v>0</v>
      </c>
      <c r="J20" s="518">
        <v>0</v>
      </c>
    </row>
    <row r="21" spans="2:12">
      <c r="B21" s="157" t="s">
        <v>960</v>
      </c>
      <c r="C21" s="518">
        <v>88891</v>
      </c>
      <c r="D21" s="518">
        <v>35762</v>
      </c>
      <c r="E21" s="518">
        <v>53130</v>
      </c>
      <c r="F21" s="518">
        <v>5196.1880341880315</v>
      </c>
      <c r="G21" s="518">
        <v>0</v>
      </c>
      <c r="H21" s="518">
        <v>0</v>
      </c>
      <c r="I21" s="518">
        <v>0</v>
      </c>
      <c r="J21" s="518">
        <v>0</v>
      </c>
    </row>
    <row r="22" spans="2:12">
      <c r="B22" s="157" t="s">
        <v>262</v>
      </c>
      <c r="C22" s="518">
        <v>0</v>
      </c>
      <c r="D22" s="518">
        <v>0</v>
      </c>
      <c r="E22" s="518">
        <v>0</v>
      </c>
      <c r="F22" s="518">
        <v>0</v>
      </c>
      <c r="G22" s="518">
        <v>0</v>
      </c>
      <c r="H22" s="518">
        <v>0</v>
      </c>
      <c r="I22" s="518">
        <v>0</v>
      </c>
      <c r="J22" s="518">
        <v>0</v>
      </c>
    </row>
    <row r="23" spans="2:12">
      <c r="B23" s="157" t="s">
        <v>263</v>
      </c>
      <c r="C23" s="518">
        <v>0</v>
      </c>
      <c r="D23" s="518">
        <v>0</v>
      </c>
      <c r="E23" s="518">
        <v>0</v>
      </c>
      <c r="F23" s="518">
        <v>0</v>
      </c>
      <c r="G23" s="518">
        <v>0</v>
      </c>
      <c r="H23" s="518">
        <v>0</v>
      </c>
      <c r="I23" s="518">
        <v>0</v>
      </c>
      <c r="J23" s="518">
        <v>0</v>
      </c>
    </row>
    <row r="24" spans="2:12">
      <c r="B24" s="157" t="s">
        <v>264</v>
      </c>
      <c r="C24" s="518">
        <v>0</v>
      </c>
      <c r="D24" s="518">
        <v>0</v>
      </c>
      <c r="E24" s="518">
        <v>0</v>
      </c>
      <c r="F24" s="518">
        <v>0</v>
      </c>
      <c r="G24" s="518">
        <v>0</v>
      </c>
      <c r="H24" s="518">
        <v>0</v>
      </c>
      <c r="I24" s="518">
        <v>0</v>
      </c>
      <c r="J24" s="518">
        <v>0</v>
      </c>
    </row>
    <row r="25" spans="2:12">
      <c r="B25" s="150" t="s">
        <v>225</v>
      </c>
      <c r="C25" s="518">
        <v>76647</v>
      </c>
      <c r="D25" s="518">
        <v>50105</v>
      </c>
      <c r="E25" s="518">
        <v>26542</v>
      </c>
      <c r="F25" s="518">
        <v>7280.2136752136721</v>
      </c>
      <c r="G25" s="518">
        <v>0</v>
      </c>
      <c r="H25" s="518">
        <v>0</v>
      </c>
      <c r="I25" s="518">
        <v>0</v>
      </c>
      <c r="J25" s="518">
        <v>0</v>
      </c>
    </row>
    <row r="26" spans="2:12">
      <c r="B26" s="157" t="s">
        <v>261</v>
      </c>
      <c r="C26" s="518">
        <v>0</v>
      </c>
      <c r="D26" s="518">
        <v>0</v>
      </c>
      <c r="E26" s="518">
        <v>0</v>
      </c>
      <c r="F26" s="518">
        <v>0</v>
      </c>
      <c r="G26" s="518">
        <v>0</v>
      </c>
      <c r="H26" s="518">
        <v>0</v>
      </c>
      <c r="I26" s="518">
        <v>0</v>
      </c>
      <c r="J26" s="518">
        <v>0</v>
      </c>
      <c r="L26" s="23"/>
    </row>
    <row r="27" spans="2:12">
      <c r="B27" s="157" t="s">
        <v>960</v>
      </c>
      <c r="C27" s="518">
        <v>76647</v>
      </c>
      <c r="D27" s="518">
        <v>50105</v>
      </c>
      <c r="E27" s="518">
        <v>26542</v>
      </c>
      <c r="F27" s="518">
        <v>7280.2136752136721</v>
      </c>
      <c r="G27" s="518">
        <v>0</v>
      </c>
      <c r="H27" s="518">
        <v>0</v>
      </c>
      <c r="I27" s="518">
        <v>0</v>
      </c>
      <c r="J27" s="518">
        <v>0</v>
      </c>
    </row>
    <row r="28" spans="2:12">
      <c r="B28" s="157" t="s">
        <v>262</v>
      </c>
      <c r="C28" s="518">
        <v>0</v>
      </c>
      <c r="D28" s="518">
        <v>0</v>
      </c>
      <c r="E28" s="518">
        <v>0</v>
      </c>
      <c r="F28" s="518">
        <v>0</v>
      </c>
      <c r="G28" s="518">
        <v>0</v>
      </c>
      <c r="H28" s="518">
        <v>0</v>
      </c>
      <c r="I28" s="518">
        <v>0</v>
      </c>
      <c r="J28" s="518">
        <v>0</v>
      </c>
    </row>
    <row r="29" spans="2:12">
      <c r="B29" s="157" t="s">
        <v>263</v>
      </c>
      <c r="C29" s="518">
        <v>0</v>
      </c>
      <c r="D29" s="518">
        <v>0</v>
      </c>
      <c r="E29" s="518">
        <v>0</v>
      </c>
      <c r="F29" s="518">
        <v>0</v>
      </c>
      <c r="G29" s="518">
        <v>0</v>
      </c>
      <c r="H29" s="518">
        <v>0</v>
      </c>
      <c r="I29" s="518">
        <v>0</v>
      </c>
      <c r="J29" s="518">
        <v>0</v>
      </c>
    </row>
    <row r="30" spans="2:12">
      <c r="B30" s="157" t="s">
        <v>264</v>
      </c>
      <c r="C30" s="518">
        <v>0</v>
      </c>
      <c r="D30" s="518">
        <v>0</v>
      </c>
      <c r="E30" s="518">
        <v>0</v>
      </c>
      <c r="F30" s="518">
        <v>0</v>
      </c>
      <c r="G30" s="518">
        <v>0</v>
      </c>
      <c r="H30" s="518">
        <v>0</v>
      </c>
      <c r="I30" s="518">
        <v>0</v>
      </c>
      <c r="J30" s="518">
        <v>0</v>
      </c>
    </row>
    <row r="31" spans="2:12">
      <c r="B31" s="451" t="s">
        <v>266</v>
      </c>
      <c r="C31" s="452">
        <v>1185903.24</v>
      </c>
      <c r="D31" s="452">
        <v>469985.50986414764</v>
      </c>
      <c r="E31" s="452">
        <v>715918.73385659046</v>
      </c>
      <c r="F31" s="452">
        <v>12476.401709401704</v>
      </c>
      <c r="G31" s="452">
        <v>0</v>
      </c>
      <c r="H31" s="452">
        <v>0</v>
      </c>
      <c r="I31" s="452">
        <v>238557.3917320738</v>
      </c>
      <c r="J31" s="452">
        <v>550537.74</v>
      </c>
    </row>
  </sheetData>
  <mergeCells count="2">
    <mergeCell ref="B2:J2"/>
    <mergeCell ref="B6:J6"/>
  </mergeCells>
  <pageMargins left="0.70866141732283472" right="0.70866141732283472" top="0.74803149606299213" bottom="0.74803149606299213" header="0.31496062992125984" footer="0.31496062992125984"/>
  <pageSetup paperSize="9" scale="56" fitToHeight="0" orientation="landscape" cellComments="asDisplayed" r:id="rId1"/>
  <headerFooter>
    <oddHeader>&amp;CEN
Annex XXXIII</oddHeader>
    <oddFooter>&amp;C&amp;"Calibri"&amp;11&amp;K000000&amp;P_x000D_&amp;1#&amp;"Calibri"&amp;10&amp;K000000Internal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3"/>
  <dimension ref="B1:C20"/>
  <sheetViews>
    <sheetView showGridLines="0" showRowColHeaders="0" zoomScale="60" zoomScaleNormal="60" workbookViewId="0">
      <selection activeCell="I41" sqref="I40:I41"/>
    </sheetView>
  </sheetViews>
  <sheetFormatPr defaultColWidth="9.140625" defaultRowHeight="15"/>
  <cols>
    <col min="1" max="1" width="2.5703125" style="50" customWidth="1"/>
    <col min="2" max="2" width="63.5703125" style="50" customWidth="1"/>
    <col min="3" max="3" width="48.140625" style="50" customWidth="1"/>
    <col min="4" max="6" width="9.140625" style="50"/>
    <col min="7" max="7" width="42.28515625" style="50" customWidth="1"/>
    <col min="8" max="8" width="48.140625" style="50" customWidth="1"/>
    <col min="9" max="16384" width="9.140625" style="50"/>
  </cols>
  <sheetData>
    <row r="1" spans="2:3" ht="10.15" customHeight="1"/>
    <row r="2" spans="2:3" ht="27.95" customHeight="1">
      <c r="B2" s="562" t="s">
        <v>978</v>
      </c>
      <c r="C2" s="563"/>
    </row>
    <row r="3" spans="2:3" ht="14.45" customHeight="1">
      <c r="B3" s="172"/>
    </row>
    <row r="4" spans="2:3" ht="30">
      <c r="C4" s="527" t="s">
        <v>268</v>
      </c>
    </row>
    <row r="5" spans="2:3">
      <c r="B5" s="678" t="s">
        <v>267</v>
      </c>
      <c r="C5" s="679"/>
    </row>
    <row r="6" spans="2:3">
      <c r="B6" s="525" t="s">
        <v>269</v>
      </c>
      <c r="C6" s="252">
        <v>1</v>
      </c>
    </row>
    <row r="7" spans="2:3">
      <c r="B7" s="525" t="s">
        <v>270</v>
      </c>
      <c r="C7" s="252">
        <v>0</v>
      </c>
    </row>
    <row r="8" spans="2:3">
      <c r="B8" s="525" t="s">
        <v>271</v>
      </c>
      <c r="C8" s="252">
        <v>0</v>
      </c>
    </row>
    <row r="9" spans="2:3">
      <c r="B9" s="525" t="s">
        <v>272</v>
      </c>
      <c r="C9" s="252">
        <v>0</v>
      </c>
    </row>
    <row r="10" spans="2:3">
      <c r="B10" s="525" t="s">
        <v>273</v>
      </c>
      <c r="C10" s="252">
        <v>0</v>
      </c>
    </row>
    <row r="11" spans="2:3">
      <c r="B11" s="525" t="s">
        <v>274</v>
      </c>
      <c r="C11" s="252">
        <v>0</v>
      </c>
    </row>
    <row r="12" spans="2:3">
      <c r="B12" s="525" t="s">
        <v>275</v>
      </c>
      <c r="C12" s="252">
        <v>0</v>
      </c>
    </row>
    <row r="13" spans="2:3">
      <c r="B13" s="525" t="s">
        <v>276</v>
      </c>
      <c r="C13" s="252">
        <v>0</v>
      </c>
    </row>
    <row r="14" spans="2:3">
      <c r="B14" s="525" t="s">
        <v>277</v>
      </c>
      <c r="C14" s="252">
        <v>0</v>
      </c>
    </row>
    <row r="15" spans="2:3">
      <c r="B15" s="525" t="s">
        <v>278</v>
      </c>
      <c r="C15" s="252">
        <v>0</v>
      </c>
    </row>
    <row r="16" spans="2:3">
      <c r="B16" s="525" t="s">
        <v>279</v>
      </c>
      <c r="C16" s="252">
        <v>0</v>
      </c>
    </row>
    <row r="17" spans="2:3" ht="30">
      <c r="B17" s="526" t="s">
        <v>281</v>
      </c>
      <c r="C17" s="252">
        <v>0</v>
      </c>
    </row>
    <row r="20" spans="2:3">
      <c r="C20" s="2"/>
    </row>
  </sheetData>
  <mergeCells count="2">
    <mergeCell ref="B2:C2"/>
    <mergeCell ref="B5:C5"/>
  </mergeCells>
  <pageMargins left="0.70866141732283472" right="0.70866141732283472" top="0.74803149606299213" bottom="0.74803149606299213" header="0.31496062992125984" footer="0.31496062992125984"/>
  <pageSetup paperSize="9" orientation="landscape" r:id="rId1"/>
  <headerFooter>
    <oddHeader>&amp;CEN 
Annex XXXIII</oddHeader>
    <oddFooter>&amp;C&amp;"Calibri"&amp;11&amp;K000000&amp;P_x000D_&amp;1#&amp;"Calibri"&amp;10&amp;K000000Internal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4"/>
  <dimension ref="B1:L12"/>
  <sheetViews>
    <sheetView showGridLines="0" showRowColHeaders="0" zoomScale="60" zoomScaleNormal="60" workbookViewId="0">
      <selection activeCell="E40" sqref="E40"/>
    </sheetView>
  </sheetViews>
  <sheetFormatPr defaultColWidth="9.140625" defaultRowHeight="15"/>
  <cols>
    <col min="1" max="1" width="2.5703125" style="9" customWidth="1"/>
    <col min="2" max="2" width="38.28515625" style="9" customWidth="1"/>
    <col min="3" max="12" width="18.5703125" style="9" customWidth="1"/>
    <col min="13" max="16384" width="9.140625" style="9"/>
  </cols>
  <sheetData>
    <row r="1" spans="2:12" ht="10.15" customHeight="1"/>
    <row r="2" spans="2:12" ht="27.95" customHeight="1">
      <c r="B2" s="562" t="s">
        <v>979</v>
      </c>
      <c r="C2" s="563"/>
      <c r="D2" s="563"/>
      <c r="E2" s="563"/>
      <c r="F2" s="563"/>
      <c r="G2" s="563"/>
      <c r="H2" s="563"/>
      <c r="I2" s="563"/>
      <c r="J2" s="563"/>
      <c r="K2" s="563"/>
      <c r="L2" s="563"/>
    </row>
    <row r="3" spans="2:12" ht="14.45" customHeight="1">
      <c r="B3" s="172"/>
    </row>
    <row r="4" spans="2:12" ht="15" customHeight="1">
      <c r="B4" s="135"/>
      <c r="C4" s="686" t="s">
        <v>282</v>
      </c>
      <c r="D4" s="686"/>
      <c r="E4" s="686"/>
      <c r="F4" s="686" t="s">
        <v>283</v>
      </c>
      <c r="G4" s="686"/>
      <c r="H4" s="686"/>
      <c r="I4" s="686"/>
      <c r="J4" s="686"/>
      <c r="K4" s="686"/>
      <c r="L4" s="528"/>
    </row>
    <row r="5" spans="2:12" ht="45">
      <c r="C5" s="529" t="s">
        <v>222</v>
      </c>
      <c r="D5" s="529" t="s">
        <v>265</v>
      </c>
      <c r="E5" s="529" t="s">
        <v>284</v>
      </c>
      <c r="F5" s="529" t="s">
        <v>285</v>
      </c>
      <c r="G5" s="529" t="s">
        <v>286</v>
      </c>
      <c r="H5" s="529" t="s">
        <v>287</v>
      </c>
      <c r="I5" s="529" t="s">
        <v>288</v>
      </c>
      <c r="J5" s="529" t="s">
        <v>289</v>
      </c>
      <c r="K5" s="529" t="s">
        <v>290</v>
      </c>
      <c r="L5" s="529" t="s">
        <v>291</v>
      </c>
    </row>
    <row r="6" spans="2:12">
      <c r="B6" s="106" t="s">
        <v>292</v>
      </c>
      <c r="C6" s="680"/>
      <c r="D6" s="681"/>
      <c r="E6" s="682"/>
      <c r="F6" s="680"/>
      <c r="G6" s="681"/>
      <c r="H6" s="681"/>
      <c r="I6" s="681"/>
      <c r="J6" s="681"/>
      <c r="K6" s="682"/>
      <c r="L6" s="106">
        <v>68</v>
      </c>
    </row>
    <row r="7" spans="2:12">
      <c r="B7" s="494" t="s">
        <v>293</v>
      </c>
      <c r="C7" s="517">
        <v>22</v>
      </c>
      <c r="D7" s="517">
        <v>11</v>
      </c>
      <c r="E7" s="517">
        <v>33</v>
      </c>
      <c r="F7" s="683"/>
      <c r="G7" s="684"/>
      <c r="H7" s="684"/>
      <c r="I7" s="684"/>
      <c r="J7" s="684"/>
      <c r="K7" s="685"/>
      <c r="L7" s="366"/>
    </row>
    <row r="8" spans="2:12">
      <c r="B8" s="494" t="s">
        <v>294</v>
      </c>
      <c r="C8" s="683"/>
      <c r="D8" s="684"/>
      <c r="E8" s="685"/>
      <c r="F8" s="517">
        <v>2</v>
      </c>
      <c r="G8" s="517">
        <v>5</v>
      </c>
      <c r="H8" s="517">
        <v>1</v>
      </c>
      <c r="I8" s="517">
        <v>4</v>
      </c>
      <c r="J8" s="517">
        <v>3</v>
      </c>
      <c r="K8" s="517">
        <v>10</v>
      </c>
      <c r="L8" s="366"/>
    </row>
    <row r="9" spans="2:12">
      <c r="B9" s="494" t="s">
        <v>295</v>
      </c>
      <c r="C9" s="683"/>
      <c r="D9" s="684"/>
      <c r="E9" s="685"/>
      <c r="F9" s="517">
        <v>0</v>
      </c>
      <c r="G9" s="517">
        <v>0</v>
      </c>
      <c r="H9" s="517">
        <v>2</v>
      </c>
      <c r="I9" s="517">
        <v>1</v>
      </c>
      <c r="J9" s="517">
        <v>6</v>
      </c>
      <c r="K9" s="517">
        <v>1</v>
      </c>
      <c r="L9" s="366"/>
    </row>
    <row r="10" spans="2:12">
      <c r="B10" s="106" t="s">
        <v>296</v>
      </c>
      <c r="C10" s="530">
        <v>873967.4</v>
      </c>
      <c r="D10" s="530">
        <v>6502856.3719976004</v>
      </c>
      <c r="E10" s="530">
        <v>7376823.3719976004</v>
      </c>
      <c r="F10" s="530">
        <v>433944</v>
      </c>
      <c r="G10" s="530">
        <v>972766.35</v>
      </c>
      <c r="H10" s="530">
        <v>337060.98</v>
      </c>
      <c r="I10" s="530">
        <v>1031095.0839530479</v>
      </c>
      <c r="J10" s="530">
        <v>1623261.0180971199</v>
      </c>
      <c r="K10" s="530">
        <v>2134736.65</v>
      </c>
      <c r="L10" s="367"/>
    </row>
    <row r="11" spans="2:12">
      <c r="B11" s="494" t="s">
        <v>297</v>
      </c>
      <c r="C11" s="518">
        <v>0</v>
      </c>
      <c r="D11" s="518">
        <v>1524485.1319976002</v>
      </c>
      <c r="E11" s="518">
        <v>1524485.1319976002</v>
      </c>
      <c r="F11" s="518">
        <v>104224</v>
      </c>
      <c r="G11" s="518">
        <v>215341</v>
      </c>
      <c r="H11" s="518">
        <v>35248</v>
      </c>
      <c r="I11" s="518">
        <v>170266.94675304787</v>
      </c>
      <c r="J11" s="518">
        <v>284908.75189712003</v>
      </c>
      <c r="K11" s="518">
        <v>322691.92</v>
      </c>
      <c r="L11" s="367"/>
    </row>
    <row r="12" spans="2:12">
      <c r="B12" s="494" t="s">
        <v>298</v>
      </c>
      <c r="C12" s="518">
        <v>873967.4</v>
      </c>
      <c r="D12" s="518">
        <v>4978371.1199999992</v>
      </c>
      <c r="E12" s="518">
        <v>5852338.2799999993</v>
      </c>
      <c r="F12" s="518">
        <v>329721</v>
      </c>
      <c r="G12" s="518">
        <v>757425.35</v>
      </c>
      <c r="H12" s="518">
        <v>301812.98</v>
      </c>
      <c r="I12" s="518">
        <v>860828.33</v>
      </c>
      <c r="J12" s="518">
        <v>1338352.2662</v>
      </c>
      <c r="K12" s="518">
        <v>1812044.73</v>
      </c>
      <c r="L12" s="367"/>
    </row>
  </sheetData>
  <mergeCells count="8">
    <mergeCell ref="C4:E4"/>
    <mergeCell ref="F4:K4"/>
    <mergeCell ref="B2:L2"/>
    <mergeCell ref="C6:E6"/>
    <mergeCell ref="F6:K6"/>
    <mergeCell ref="F7:K7"/>
    <mergeCell ref="C8:E8"/>
    <mergeCell ref="C9:E9"/>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&amp;C&amp;"Calibri"&amp;11&amp;K000000&amp;P_x000D_&amp;1#&amp;"Calibri"&amp;10&amp;K000000Internal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dimension ref="A1:J14"/>
  <sheetViews>
    <sheetView showGridLines="0" showRowColHeaders="0" zoomScale="60" zoomScaleNormal="60" workbookViewId="0">
      <selection activeCell="M30" sqref="M30"/>
    </sheetView>
  </sheetViews>
  <sheetFormatPr defaultColWidth="9" defaultRowHeight="15"/>
  <cols>
    <col min="1" max="1" width="2.5703125" style="50" customWidth="1"/>
    <col min="2" max="2" width="47.140625" style="50" customWidth="1"/>
    <col min="3" max="4" width="18.5703125" style="1" customWidth="1"/>
    <col min="5" max="10" width="18.5703125" style="50" customWidth="1"/>
    <col min="11" max="16384" width="9" style="50"/>
  </cols>
  <sheetData>
    <row r="1" spans="1:10" ht="10.15" customHeight="1">
      <c r="A1" s="77"/>
      <c r="C1" s="114"/>
      <c r="D1" s="115"/>
      <c r="E1" s="13"/>
      <c r="F1" s="13"/>
      <c r="G1" s="13"/>
      <c r="H1" s="13"/>
      <c r="I1" s="13"/>
      <c r="J1" s="13"/>
    </row>
    <row r="2" spans="1:10" ht="27.95" customHeight="1">
      <c r="A2" s="77"/>
      <c r="B2" s="562" t="s">
        <v>971</v>
      </c>
      <c r="C2" s="563"/>
      <c r="D2" s="563"/>
      <c r="E2" s="563"/>
      <c r="F2" s="563"/>
      <c r="G2" s="563"/>
      <c r="H2" s="563"/>
      <c r="I2" s="563"/>
      <c r="J2" s="563"/>
    </row>
    <row r="3" spans="1:10" ht="14.45" customHeight="1">
      <c r="A3" s="77"/>
      <c r="B3" s="171"/>
      <c r="C3" s="116"/>
      <c r="D3" s="116"/>
      <c r="E3" s="81"/>
      <c r="F3" s="81"/>
      <c r="G3" s="81"/>
      <c r="H3" s="81"/>
      <c r="I3" s="81"/>
      <c r="J3" s="77"/>
    </row>
    <row r="4" spans="1:10">
      <c r="A4" s="77"/>
      <c r="B4" s="11"/>
      <c r="C4" s="687" t="s">
        <v>154</v>
      </c>
      <c r="D4" s="688"/>
      <c r="E4" s="689" t="s">
        <v>155</v>
      </c>
      <c r="F4" s="690"/>
      <c r="G4" s="687" t="s">
        <v>156</v>
      </c>
      <c r="H4" s="688"/>
      <c r="I4" s="689" t="s">
        <v>157</v>
      </c>
      <c r="J4" s="690"/>
    </row>
    <row r="5" spans="1:10" ht="45">
      <c r="A5" s="77"/>
      <c r="B5" s="12"/>
      <c r="C5" s="531"/>
      <c r="D5" s="532" t="s">
        <v>158</v>
      </c>
      <c r="E5" s="531"/>
      <c r="F5" s="532" t="s">
        <v>158</v>
      </c>
      <c r="G5" s="531"/>
      <c r="H5" s="532" t="s">
        <v>159</v>
      </c>
      <c r="I5" s="533"/>
      <c r="J5" s="532" t="s">
        <v>159</v>
      </c>
    </row>
    <row r="6" spans="1:10">
      <c r="B6" s="119" t="s">
        <v>167</v>
      </c>
      <c r="C6" s="534">
        <v>11349352859.719999</v>
      </c>
      <c r="D6" s="534">
        <v>568136935.63999999</v>
      </c>
      <c r="E6" s="222"/>
      <c r="F6" s="222"/>
      <c r="G6" s="534">
        <v>41662507504.07</v>
      </c>
      <c r="H6" s="534">
        <v>6034636397.8900003</v>
      </c>
      <c r="I6" s="222"/>
      <c r="J6" s="222"/>
    </row>
    <row r="7" spans="1:10">
      <c r="B7" s="535" t="s">
        <v>168</v>
      </c>
      <c r="C7" s="252"/>
      <c r="D7" s="252"/>
      <c r="E7" s="252"/>
      <c r="F7" s="252"/>
      <c r="G7" s="252">
        <v>12450142.98</v>
      </c>
      <c r="H7" s="252"/>
      <c r="I7" s="252">
        <v>12540143.960000001</v>
      </c>
      <c r="J7" s="252"/>
    </row>
    <row r="8" spans="1:10">
      <c r="B8" s="535" t="s">
        <v>169</v>
      </c>
      <c r="C8" s="252">
        <v>569441581.41999996</v>
      </c>
      <c r="D8" s="252">
        <v>557530375.63999999</v>
      </c>
      <c r="E8" s="252">
        <v>652962340.75999999</v>
      </c>
      <c r="F8" s="252">
        <v>640797880.75999999</v>
      </c>
      <c r="G8" s="252">
        <v>863950688.88999999</v>
      </c>
      <c r="H8" s="252">
        <v>850470052.15999997</v>
      </c>
      <c r="I8" s="252">
        <v>933167549.54999995</v>
      </c>
      <c r="J8" s="252">
        <v>922471294.50999999</v>
      </c>
    </row>
    <row r="9" spans="1:10">
      <c r="B9" s="536" t="s">
        <v>170</v>
      </c>
      <c r="C9" s="252"/>
      <c r="D9" s="252"/>
      <c r="E9" s="252"/>
      <c r="F9" s="252"/>
      <c r="G9" s="252">
        <v>55968343.43</v>
      </c>
      <c r="H9" s="252">
        <v>55968343.43</v>
      </c>
      <c r="I9" s="252">
        <v>57192735.289999999</v>
      </c>
      <c r="J9" s="252">
        <v>57196683.310000002</v>
      </c>
    </row>
    <row r="10" spans="1:10">
      <c r="B10" s="536" t="s">
        <v>171</v>
      </c>
      <c r="C10" s="252"/>
      <c r="D10" s="252"/>
      <c r="E10" s="252"/>
      <c r="F10" s="252"/>
      <c r="G10" s="252"/>
      <c r="H10" s="252"/>
      <c r="I10" s="252"/>
      <c r="J10" s="252"/>
    </row>
    <row r="11" spans="1:10">
      <c r="B11" s="536" t="s">
        <v>173</v>
      </c>
      <c r="C11" s="252">
        <v>417440554.31</v>
      </c>
      <c r="D11" s="252">
        <v>417440554.31</v>
      </c>
      <c r="E11" s="252">
        <v>501106296.48000002</v>
      </c>
      <c r="F11" s="252">
        <v>501106296.48000002</v>
      </c>
      <c r="G11" s="252">
        <v>660991604.66999996</v>
      </c>
      <c r="H11" s="252">
        <v>657417766.33000004</v>
      </c>
      <c r="I11" s="252">
        <v>726943050.51999998</v>
      </c>
      <c r="J11" s="252">
        <v>726309899.94000006</v>
      </c>
    </row>
    <row r="12" spans="1:10">
      <c r="B12" s="536" t="s">
        <v>174</v>
      </c>
      <c r="C12" s="252">
        <v>138236488.84</v>
      </c>
      <c r="D12" s="252">
        <v>129355801.81</v>
      </c>
      <c r="E12" s="252">
        <v>137606959.28</v>
      </c>
      <c r="F12" s="252">
        <v>128660089.28</v>
      </c>
      <c r="G12" s="252">
        <v>134314246.56999999</v>
      </c>
      <c r="H12" s="252">
        <v>126243258.58</v>
      </c>
      <c r="I12" s="252">
        <v>136740119.27000001</v>
      </c>
      <c r="J12" s="252">
        <v>128382970.03</v>
      </c>
    </row>
    <row r="13" spans="1:10">
      <c r="B13" s="536" t="s">
        <v>175</v>
      </c>
      <c r="C13" s="252">
        <v>13764538.27</v>
      </c>
      <c r="D13" s="252">
        <v>10734019.52</v>
      </c>
      <c r="E13" s="252">
        <v>14249085</v>
      </c>
      <c r="F13" s="252">
        <v>11031495</v>
      </c>
      <c r="G13" s="252">
        <v>68644837.650000006</v>
      </c>
      <c r="H13" s="252">
        <v>66809027.240000002</v>
      </c>
      <c r="I13" s="252">
        <v>69484379.760000005</v>
      </c>
      <c r="J13" s="252">
        <v>67778424.540000007</v>
      </c>
    </row>
    <row r="14" spans="1:10">
      <c r="B14" s="535" t="s">
        <v>177</v>
      </c>
      <c r="C14" s="252">
        <v>10779911278.299999</v>
      </c>
      <c r="D14" s="252">
        <v>10606560</v>
      </c>
      <c r="E14" s="222"/>
      <c r="F14" s="222"/>
      <c r="G14" s="252">
        <v>40786106672.209999</v>
      </c>
      <c r="H14" s="252">
        <v>5184166345.7299995</v>
      </c>
      <c r="I14" s="222"/>
      <c r="J14" s="222"/>
    </row>
  </sheetData>
  <mergeCells count="5">
    <mergeCell ref="C4:D4"/>
    <mergeCell ref="E4:F4"/>
    <mergeCell ref="G4:H4"/>
    <mergeCell ref="I4:J4"/>
    <mergeCell ref="B2:J2"/>
  </mergeCells>
  <conditionalFormatting sqref="C7:J14 E6:F6 I6:J6">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&amp;C&amp;"Calibri"&amp;11&amp;K000000&amp;P_x000D_&amp;1#&amp;"Calibri"&amp;10&amp;K000000Internal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7"/>
  <dimension ref="A1:AI21"/>
  <sheetViews>
    <sheetView showGridLines="0" showRowColHeaders="0" zoomScale="60" zoomScaleNormal="60" workbookViewId="0">
      <selection activeCell="N32" sqref="N32"/>
    </sheetView>
  </sheetViews>
  <sheetFormatPr defaultColWidth="8.85546875" defaultRowHeight="15"/>
  <cols>
    <col min="1" max="1" width="2.5703125" style="12" customWidth="1"/>
    <col min="2" max="2" width="72" style="12" customWidth="1"/>
    <col min="3" max="6" width="18.5703125" style="12" customWidth="1"/>
    <col min="7" max="7" width="17.7109375" style="12" customWidth="1"/>
    <col min="8" max="8" width="19.42578125" style="12" customWidth="1"/>
    <col min="9" max="10" width="17.7109375" style="12" customWidth="1"/>
    <col min="11" max="11" width="13.7109375" style="12" customWidth="1"/>
    <col min="12" max="16384" width="8.85546875" style="12"/>
  </cols>
  <sheetData>
    <row r="1" spans="1:35" ht="10.15" customHeight="1">
      <c r="A1" s="14"/>
      <c r="C1" s="140"/>
      <c r="D1" s="140"/>
      <c r="E1" s="140"/>
      <c r="F1" s="140"/>
    </row>
    <row r="2" spans="1:35" ht="27.95" customHeight="1">
      <c r="A2" s="14"/>
      <c r="B2" s="562" t="s">
        <v>972</v>
      </c>
      <c r="C2" s="563"/>
      <c r="D2" s="563"/>
      <c r="E2" s="563"/>
      <c r="F2" s="563"/>
    </row>
    <row r="3" spans="1:35" s="11" customFormat="1" ht="14.45" customHeight="1">
      <c r="B3" s="171"/>
      <c r="C3" s="82"/>
      <c r="D3" s="82"/>
      <c r="E3" s="82"/>
      <c r="F3" s="8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c r="A4" s="14"/>
      <c r="B4" s="15"/>
      <c r="C4" s="691" t="s">
        <v>178</v>
      </c>
      <c r="D4" s="692"/>
      <c r="E4" s="695" t="s">
        <v>179</v>
      </c>
      <c r="F4" s="696"/>
    </row>
    <row r="5" spans="1:35">
      <c r="A5" s="14"/>
      <c r="B5" s="15"/>
      <c r="C5" s="693"/>
      <c r="D5" s="694"/>
      <c r="E5" s="691" t="s">
        <v>180</v>
      </c>
      <c r="F5" s="692"/>
    </row>
    <row r="6" spans="1:35" ht="45">
      <c r="B6" s="16"/>
      <c r="C6" s="158"/>
      <c r="D6" s="118" t="s">
        <v>158</v>
      </c>
      <c r="E6" s="159"/>
      <c r="F6" s="118" t="s">
        <v>159</v>
      </c>
    </row>
    <row r="7" spans="1:35">
      <c r="B7" s="416" t="s">
        <v>182</v>
      </c>
      <c r="C7" s="252"/>
      <c r="D7" s="252"/>
      <c r="E7" s="252">
        <v>1450444789.3</v>
      </c>
      <c r="F7" s="252">
        <v>1450444789.3</v>
      </c>
    </row>
    <row r="8" spans="1:35">
      <c r="B8" s="535" t="s">
        <v>184</v>
      </c>
      <c r="C8" s="252"/>
      <c r="D8" s="252"/>
      <c r="E8" s="252"/>
      <c r="F8" s="252"/>
    </row>
    <row r="9" spans="1:35">
      <c r="B9" s="535" t="s">
        <v>168</v>
      </c>
      <c r="C9" s="252"/>
      <c r="D9" s="252"/>
      <c r="E9" s="252"/>
      <c r="F9" s="252"/>
    </row>
    <row r="10" spans="1:35">
      <c r="B10" s="535" t="s">
        <v>169</v>
      </c>
      <c r="C10" s="252"/>
      <c r="D10" s="252"/>
      <c r="E10" s="252">
        <v>1450444789.3</v>
      </c>
      <c r="F10" s="252">
        <v>1450444789.3</v>
      </c>
    </row>
    <row r="11" spans="1:35">
      <c r="B11" s="538" t="s">
        <v>170</v>
      </c>
      <c r="C11" s="252"/>
      <c r="D11" s="252"/>
      <c r="E11" s="252"/>
      <c r="F11" s="252"/>
    </row>
    <row r="12" spans="1:35">
      <c r="B12" s="538" t="s">
        <v>171</v>
      </c>
      <c r="C12" s="252"/>
      <c r="D12" s="252"/>
      <c r="E12" s="252"/>
      <c r="F12" s="252"/>
    </row>
    <row r="13" spans="1:35">
      <c r="B13" s="538" t="s">
        <v>173</v>
      </c>
      <c r="C13" s="252"/>
      <c r="D13" s="252"/>
      <c r="E13" s="252">
        <v>1173199705.1800001</v>
      </c>
      <c r="F13" s="252">
        <v>1173199705.1800001</v>
      </c>
    </row>
    <row r="14" spans="1:35">
      <c r="B14" s="538" t="s">
        <v>174</v>
      </c>
      <c r="C14" s="252"/>
      <c r="D14" s="252"/>
      <c r="E14" s="252">
        <v>277245084.11000001</v>
      </c>
      <c r="F14" s="252">
        <v>277245084.11000001</v>
      </c>
    </row>
    <row r="15" spans="1:35">
      <c r="B15" s="538" t="s">
        <v>175</v>
      </c>
      <c r="C15" s="252"/>
      <c r="D15" s="252"/>
      <c r="E15" s="252"/>
      <c r="F15" s="252"/>
    </row>
    <row r="16" spans="1:35">
      <c r="B16" s="535" t="s">
        <v>189</v>
      </c>
      <c r="C16" s="252"/>
      <c r="D16" s="252"/>
      <c r="E16" s="252"/>
      <c r="F16" s="252"/>
    </row>
    <row r="17" spans="2:6">
      <c r="B17" s="535" t="s">
        <v>190</v>
      </c>
      <c r="C17" s="252"/>
      <c r="D17" s="252"/>
      <c r="E17" s="252"/>
      <c r="F17" s="252"/>
    </row>
    <row r="18" spans="2:6">
      <c r="B18" s="416" t="s">
        <v>191</v>
      </c>
      <c r="C18" s="252"/>
      <c r="D18" s="252"/>
      <c r="E18" s="252"/>
      <c r="F18" s="252"/>
    </row>
    <row r="19" spans="2:6">
      <c r="B19" s="416" t="s">
        <v>192</v>
      </c>
      <c r="C19" s="222"/>
      <c r="D19" s="222"/>
      <c r="E19" s="252"/>
      <c r="F19" s="252"/>
    </row>
    <row r="20" spans="2:6">
      <c r="B20" s="189" t="s">
        <v>193</v>
      </c>
      <c r="C20" s="537">
        <v>11349352859.73</v>
      </c>
      <c r="D20" s="537">
        <v>568136935.63999999</v>
      </c>
      <c r="E20" s="222"/>
      <c r="F20" s="222"/>
    </row>
    <row r="21" spans="2:6">
      <c r="B21" s="144"/>
    </row>
  </sheetData>
  <mergeCells count="4">
    <mergeCell ref="C4:D5"/>
    <mergeCell ref="E4:F4"/>
    <mergeCell ref="E5:F5"/>
    <mergeCell ref="B2:F2"/>
  </mergeCells>
  <conditionalFormatting sqref="D4:E5 E19:E20 C17:E18 C1:I1 G2:I2 C4:C6 C7:D16 E6:E16 F7:G20">
    <cfRule type="cellIs" dxfId="2" priority="2" stopIfTrue="1" operator="lessThan">
      <formula>0</formula>
    </cfRule>
  </conditionalFormatting>
  <conditionalFormatting sqref="C19:D19">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&amp;C&amp;"Calibri"&amp;11&amp;K000000&amp;P_x000D_&amp;1#&amp;"Calibri"&amp;10&amp;K000000Internal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8"/>
  <dimension ref="A1:G10"/>
  <sheetViews>
    <sheetView showGridLines="0" showRowColHeaders="0" zoomScale="60" zoomScaleNormal="60" workbookViewId="0">
      <selection activeCell="I18" sqref="I18"/>
    </sheetView>
  </sheetViews>
  <sheetFormatPr defaultColWidth="8.85546875" defaultRowHeight="15"/>
  <cols>
    <col min="1" max="1" width="2.5703125" style="12" customWidth="1"/>
    <col min="2" max="2" width="72" style="12" customWidth="1"/>
    <col min="3" max="4" width="23.85546875" style="12" customWidth="1"/>
    <col min="5" max="7" width="17.7109375" style="12" customWidth="1"/>
    <col min="8" max="8" width="19.42578125" style="12" customWidth="1"/>
    <col min="9" max="10" width="17.7109375" style="12" customWidth="1"/>
    <col min="11" max="11" width="13.7109375" style="12" customWidth="1"/>
    <col min="12" max="16384" width="8.85546875" style="12"/>
  </cols>
  <sheetData>
    <row r="1" spans="1:7" ht="10.15" customHeight="1">
      <c r="C1" s="137"/>
      <c r="D1" s="137"/>
      <c r="E1" s="137"/>
      <c r="F1" s="137"/>
      <c r="G1" s="137"/>
    </row>
    <row r="2" spans="1:7" ht="27.95" customHeight="1">
      <c r="B2" s="562" t="s">
        <v>973</v>
      </c>
      <c r="C2" s="563"/>
      <c r="D2" s="563"/>
      <c r="E2" s="137"/>
      <c r="F2" s="137"/>
      <c r="G2" s="137"/>
    </row>
    <row r="3" spans="1:7" ht="14.45" customHeight="1">
      <c r="B3" s="171"/>
      <c r="C3" s="137"/>
      <c r="D3" s="137"/>
      <c r="E3" s="137"/>
      <c r="F3" s="137"/>
      <c r="G3" s="137"/>
    </row>
    <row r="4" spans="1:7">
      <c r="B4" s="136"/>
      <c r="C4" s="137"/>
      <c r="D4" s="137"/>
      <c r="E4" s="137"/>
      <c r="F4" s="137"/>
      <c r="G4" s="137"/>
    </row>
    <row r="5" spans="1:7" ht="90">
      <c r="A5" s="13"/>
      <c r="B5" s="138"/>
      <c r="C5" s="532" t="s">
        <v>194</v>
      </c>
      <c r="D5" s="532" t="s">
        <v>950</v>
      </c>
      <c r="E5" s="139"/>
      <c r="F5" s="139"/>
    </row>
    <row r="6" spans="1:7" ht="15" customHeight="1">
      <c r="A6" s="13"/>
      <c r="B6" s="189" t="s">
        <v>195</v>
      </c>
      <c r="C6" s="252">
        <v>7239002291.3599997</v>
      </c>
      <c r="D6" s="252">
        <v>9093884933.2099991</v>
      </c>
      <c r="E6" s="140"/>
      <c r="F6" s="140"/>
    </row>
    <row r="7" spans="1:7" ht="17.25" customHeight="1">
      <c r="A7" s="13"/>
      <c r="B7" s="141"/>
    </row>
    <row r="9" spans="1:7">
      <c r="A9" s="142"/>
      <c r="B9" s="143"/>
      <c r="C9" s="143"/>
      <c r="D9" s="143"/>
      <c r="E9" s="143"/>
      <c r="F9" s="143"/>
      <c r="G9" s="143"/>
    </row>
    <row r="10" spans="1:7">
      <c r="B10" s="144"/>
    </row>
  </sheetData>
  <mergeCells count="1">
    <mergeCell ref="B2:D2"/>
  </mergeCells>
  <conditionalFormatting sqref="C1:F1 E2:F2 C3:F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&amp;C&amp;"Calibri"&amp;11&amp;K000000&amp;P_x000D_&amp;1#&amp;"Calibri"&amp;10&amp;K000000Internal</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9"/>
  <dimension ref="B1:G14"/>
  <sheetViews>
    <sheetView showGridLines="0" showRowColHeaders="0" zoomScale="60" zoomScaleNormal="60" workbookViewId="0">
      <selection activeCell="F12" sqref="F12"/>
    </sheetView>
  </sheetViews>
  <sheetFormatPr defaultColWidth="8.85546875" defaultRowHeight="12.75"/>
  <cols>
    <col min="1" max="1" width="2.5703125" style="77" customWidth="1"/>
    <col min="2" max="2" width="50.5703125" style="77" customWidth="1"/>
    <col min="3" max="3" width="150.5703125" style="77" customWidth="1"/>
    <col min="4" max="8" width="17.7109375" style="77" customWidth="1"/>
    <col min="9" max="9" width="19.42578125" style="77" customWidth="1"/>
    <col min="10" max="11" width="17.7109375" style="77" customWidth="1"/>
    <col min="12" max="12" width="13.7109375" style="77" customWidth="1"/>
    <col min="13" max="16384" width="8.85546875" style="77"/>
  </cols>
  <sheetData>
    <row r="1" spans="2:7" ht="10.15" customHeight="1">
      <c r="D1" s="77" t="s">
        <v>75</v>
      </c>
      <c r="E1" s="77" t="s">
        <v>196</v>
      </c>
    </row>
    <row r="2" spans="2:7" ht="27.95" customHeight="1">
      <c r="B2" s="562" t="s">
        <v>1014</v>
      </c>
      <c r="C2" s="563"/>
    </row>
    <row r="3" spans="2:7" ht="14.45" customHeight="1">
      <c r="B3" s="170"/>
    </row>
    <row r="5" spans="2:7" ht="15">
      <c r="B5" s="50"/>
      <c r="C5" s="392" t="s">
        <v>1952</v>
      </c>
    </row>
    <row r="6" spans="2:7" ht="38.25">
      <c r="B6" s="439" t="s">
        <v>197</v>
      </c>
      <c r="C6" s="301" t="s">
        <v>1770</v>
      </c>
      <c r="D6" s="17"/>
      <c r="E6" s="17"/>
      <c r="F6" s="17"/>
      <c r="G6" s="17"/>
    </row>
    <row r="7" spans="2:7" ht="194.1" customHeight="1">
      <c r="B7" s="539" t="s">
        <v>974</v>
      </c>
      <c r="C7" s="301" t="s">
        <v>1946</v>
      </c>
      <c r="D7" s="18"/>
      <c r="E7" s="18"/>
      <c r="F7" s="18"/>
      <c r="G7" s="18"/>
    </row>
    <row r="8" spans="2:7" ht="15">
      <c r="B8" s="78"/>
      <c r="C8" s="18"/>
      <c r="D8" s="18"/>
      <c r="E8" s="18"/>
      <c r="F8" s="18"/>
      <c r="G8" s="18"/>
    </row>
    <row r="9" spans="2:7" ht="15">
      <c r="B9" s="78"/>
      <c r="C9" s="18"/>
      <c r="D9" s="18"/>
      <c r="E9" s="18"/>
      <c r="F9" s="18"/>
      <c r="G9" s="18"/>
    </row>
    <row r="10" spans="2:7" ht="15">
      <c r="B10" s="78"/>
      <c r="C10" s="18"/>
      <c r="D10" s="18"/>
      <c r="E10" s="18"/>
      <c r="F10" s="18"/>
      <c r="G10" s="18"/>
    </row>
    <row r="11" spans="2:7" ht="15">
      <c r="B11" s="78"/>
      <c r="C11" s="70"/>
      <c r="D11" s="70"/>
      <c r="E11" s="70"/>
      <c r="F11" s="70"/>
      <c r="G11" s="70"/>
    </row>
    <row r="12" spans="2:7" ht="15">
      <c r="B12" s="79"/>
      <c r="C12" s="70"/>
      <c r="D12" s="70"/>
      <c r="E12" s="70"/>
      <c r="F12" s="70"/>
      <c r="G12" s="70"/>
    </row>
    <row r="13" spans="2:7" ht="15">
      <c r="B13" s="79"/>
      <c r="C13" s="70"/>
      <c r="D13" s="70"/>
      <c r="E13" s="70"/>
      <c r="F13" s="70"/>
      <c r="G13" s="70"/>
    </row>
    <row r="14" spans="2:7">
      <c r="C14" s="80"/>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&amp;C&amp;"Calibri"&amp;11&amp;K000000&amp;P_x000D_&amp;1#&amp;"Calibri"&amp;10&amp;K000000Internal</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2">
    <pageSetUpPr fitToPage="1"/>
  </sheetPr>
  <dimension ref="B1:O26"/>
  <sheetViews>
    <sheetView showGridLines="0" showRowColHeaders="0" zoomScale="60" zoomScaleNormal="60" workbookViewId="0">
      <selection activeCell="B6" sqref="B6:O24"/>
    </sheetView>
  </sheetViews>
  <sheetFormatPr defaultColWidth="9.140625" defaultRowHeight="15"/>
  <cols>
    <col min="1" max="1" width="2.5703125" style="50" customWidth="1"/>
    <col min="2" max="2" width="17.28515625" style="50" customWidth="1"/>
    <col min="3" max="3" width="20" style="50" customWidth="1"/>
    <col min="4" max="4" width="16.5703125" style="50" bestFit="1" customWidth="1"/>
    <col min="5" max="15" width="14.140625" style="50" customWidth="1"/>
    <col min="16" max="16384" width="9.140625" style="50"/>
  </cols>
  <sheetData>
    <row r="1" spans="2:15" ht="10.15" customHeight="1">
      <c r="N1" s="66"/>
    </row>
    <row r="2" spans="2:15" ht="27.95" customHeight="1">
      <c r="B2" s="562" t="s">
        <v>1682</v>
      </c>
      <c r="C2" s="563"/>
      <c r="D2" s="563"/>
      <c r="E2" s="563"/>
      <c r="F2" s="563"/>
      <c r="G2" s="563"/>
      <c r="H2" s="563"/>
      <c r="I2" s="563"/>
      <c r="J2" s="563"/>
      <c r="K2" s="563"/>
      <c r="L2" s="563"/>
      <c r="M2" s="563"/>
      <c r="N2" s="563"/>
      <c r="O2" s="563"/>
    </row>
    <row r="3" spans="2:15" ht="14.45" customHeight="1">
      <c r="B3" s="172"/>
    </row>
    <row r="4" spans="2:15">
      <c r="B4" s="392" t="s">
        <v>1057</v>
      </c>
      <c r="C4" s="392" t="s">
        <v>1708</v>
      </c>
    </row>
    <row r="5" spans="2:15">
      <c r="B5" s="19"/>
    </row>
    <row r="6" spans="2:15" ht="75">
      <c r="B6" s="540" t="s">
        <v>458</v>
      </c>
      <c r="C6" s="392" t="s">
        <v>459</v>
      </c>
      <c r="D6" s="392" t="s">
        <v>460</v>
      </c>
      <c r="E6" s="392" t="s">
        <v>461</v>
      </c>
      <c r="F6" s="89" t="s">
        <v>462</v>
      </c>
      <c r="G6" s="89" t="s">
        <v>463</v>
      </c>
      <c r="H6" s="89" t="s">
        <v>402</v>
      </c>
      <c r="I6" s="89" t="s">
        <v>403</v>
      </c>
      <c r="J6" s="89" t="s">
        <v>404</v>
      </c>
      <c r="K6" s="89" t="s">
        <v>405</v>
      </c>
      <c r="L6" s="392" t="s">
        <v>464</v>
      </c>
      <c r="M6" s="392" t="s">
        <v>465</v>
      </c>
      <c r="N6" s="392" t="s">
        <v>453</v>
      </c>
      <c r="O6" s="392" t="s">
        <v>466</v>
      </c>
    </row>
    <row r="7" spans="2:15">
      <c r="B7" s="541"/>
      <c r="C7" s="542" t="s">
        <v>407</v>
      </c>
      <c r="D7" s="252">
        <v>246892655.37</v>
      </c>
      <c r="E7" s="252">
        <v>19932389.420000002</v>
      </c>
      <c r="F7" s="252">
        <v>1.0072000000000001</v>
      </c>
      <c r="G7" s="252">
        <v>266968891.81999999</v>
      </c>
      <c r="H7" s="251">
        <v>5.9999999999999995E-4</v>
      </c>
      <c r="I7" s="252">
        <v>433</v>
      </c>
      <c r="J7" s="251">
        <v>0.16980000000000001</v>
      </c>
      <c r="K7" s="252"/>
      <c r="L7" s="252">
        <v>17859388.136999998</v>
      </c>
      <c r="M7" s="252">
        <v>6.6900000000000001E-2</v>
      </c>
      <c r="N7" s="252">
        <v>27205.259600000001</v>
      </c>
      <c r="O7" s="252">
        <v>-18057.52</v>
      </c>
    </row>
    <row r="8" spans="2:15">
      <c r="B8" s="543"/>
      <c r="C8" s="546" t="s">
        <v>467</v>
      </c>
      <c r="D8" s="252">
        <v>246892655.37</v>
      </c>
      <c r="E8" s="252">
        <v>19932389.420000002</v>
      </c>
      <c r="F8" s="252">
        <v>1.0072000000000001</v>
      </c>
      <c r="G8" s="252">
        <v>266968891.81999999</v>
      </c>
      <c r="H8" s="251">
        <v>5.9999999999999995E-4</v>
      </c>
      <c r="I8" s="252">
        <v>433</v>
      </c>
      <c r="J8" s="251">
        <v>0.16980000000000001</v>
      </c>
      <c r="K8" s="252"/>
      <c r="L8" s="252">
        <v>17859388.136999998</v>
      </c>
      <c r="M8" s="252">
        <v>6.6900000000000001E-2</v>
      </c>
      <c r="N8" s="252">
        <v>27205.259600000001</v>
      </c>
      <c r="O8" s="252">
        <v>-18057.52</v>
      </c>
    </row>
    <row r="9" spans="2:15">
      <c r="B9" s="543"/>
      <c r="C9" s="546" t="s">
        <v>468</v>
      </c>
      <c r="D9" s="252"/>
      <c r="E9" s="252"/>
      <c r="F9" s="252"/>
      <c r="G9" s="252"/>
      <c r="H9" s="251"/>
      <c r="I9" s="252"/>
      <c r="J9" s="251"/>
      <c r="K9" s="252"/>
      <c r="L9" s="252"/>
      <c r="M9" s="252"/>
      <c r="N9" s="252"/>
      <c r="O9" s="252"/>
    </row>
    <row r="10" spans="2:15">
      <c r="B10" s="543"/>
      <c r="C10" s="542" t="s">
        <v>408</v>
      </c>
      <c r="D10" s="252">
        <v>70301892.810000002</v>
      </c>
      <c r="E10" s="252">
        <v>11955753.76</v>
      </c>
      <c r="F10" s="252">
        <v>1.0031000000000001</v>
      </c>
      <c r="G10" s="252">
        <v>82294482.266000003</v>
      </c>
      <c r="H10" s="251">
        <v>1.6000000000000001E-3</v>
      </c>
      <c r="I10" s="252">
        <v>124</v>
      </c>
      <c r="J10" s="251">
        <v>0.30330000000000001</v>
      </c>
      <c r="K10" s="252"/>
      <c r="L10" s="252">
        <v>17345397.191</v>
      </c>
      <c r="M10" s="252">
        <v>0.21079999999999999</v>
      </c>
      <c r="N10" s="252">
        <v>39936.963000000003</v>
      </c>
      <c r="O10" s="252">
        <v>-3151.28</v>
      </c>
    </row>
    <row r="11" spans="2:15">
      <c r="B11" s="543"/>
      <c r="C11" s="542" t="s">
        <v>409</v>
      </c>
      <c r="D11" s="252">
        <v>226416426.99000001</v>
      </c>
      <c r="E11" s="252">
        <v>31939018.52</v>
      </c>
      <c r="F11" s="252">
        <v>1.0069999999999999</v>
      </c>
      <c r="G11" s="252">
        <v>258578519.87</v>
      </c>
      <c r="H11" s="251">
        <v>3.0000000000000001E-3</v>
      </c>
      <c r="I11" s="252">
        <v>277</v>
      </c>
      <c r="J11" s="251">
        <v>0.27950000000000003</v>
      </c>
      <c r="K11" s="252"/>
      <c r="L11" s="252">
        <v>70718217.224000007</v>
      </c>
      <c r="M11" s="252">
        <v>0.27350000000000002</v>
      </c>
      <c r="N11" s="252">
        <v>216824.50709999999</v>
      </c>
      <c r="O11" s="252">
        <v>-67824.61</v>
      </c>
    </row>
    <row r="12" spans="2:15">
      <c r="B12" s="543"/>
      <c r="C12" s="542" t="s">
        <v>410</v>
      </c>
      <c r="D12" s="252">
        <v>226821358.37</v>
      </c>
      <c r="E12" s="252">
        <v>11302971.609999999</v>
      </c>
      <c r="F12" s="252">
        <v>1.0177</v>
      </c>
      <c r="G12" s="252">
        <v>238324435.31</v>
      </c>
      <c r="H12" s="251">
        <v>6.0000000000000001E-3</v>
      </c>
      <c r="I12" s="252">
        <v>323</v>
      </c>
      <c r="J12" s="251">
        <v>0.17169999999999999</v>
      </c>
      <c r="K12" s="252"/>
      <c r="L12" s="252">
        <v>56027963.261</v>
      </c>
      <c r="M12" s="252">
        <v>0.2351</v>
      </c>
      <c r="N12" s="252">
        <v>245580.00090000001</v>
      </c>
      <c r="O12" s="252">
        <v>-79761.62</v>
      </c>
    </row>
    <row r="13" spans="2:15">
      <c r="B13" s="543"/>
      <c r="C13" s="542" t="s">
        <v>411</v>
      </c>
      <c r="D13" s="252">
        <v>364405781.86000001</v>
      </c>
      <c r="E13" s="252">
        <v>42177510.280000001</v>
      </c>
      <c r="F13" s="252">
        <v>1.0066999999999999</v>
      </c>
      <c r="G13" s="252">
        <v>406864851.12</v>
      </c>
      <c r="H13" s="251">
        <v>1.17E-2</v>
      </c>
      <c r="I13" s="252">
        <v>352</v>
      </c>
      <c r="J13" s="251">
        <v>0.26669999999999999</v>
      </c>
      <c r="K13" s="252"/>
      <c r="L13" s="252">
        <v>180088130.664</v>
      </c>
      <c r="M13" s="252">
        <v>0.44259999999999999</v>
      </c>
      <c r="N13" s="252">
        <v>1192356.7196</v>
      </c>
      <c r="O13" s="252">
        <v>-418474.93</v>
      </c>
    </row>
    <row r="14" spans="2:15">
      <c r="B14" s="543"/>
      <c r="C14" s="546" t="s">
        <v>469</v>
      </c>
      <c r="D14" s="252">
        <v>239507783.06999999</v>
      </c>
      <c r="E14" s="252">
        <v>22853224.579999998</v>
      </c>
      <c r="F14" s="252">
        <v>1.0107999999999999</v>
      </c>
      <c r="G14" s="252">
        <v>262608468.61000001</v>
      </c>
      <c r="H14" s="251">
        <v>7.7000000000000002E-3</v>
      </c>
      <c r="I14" s="252">
        <v>208</v>
      </c>
      <c r="J14" s="251">
        <v>0.29370000000000002</v>
      </c>
      <c r="K14" s="252"/>
      <c r="L14" s="252">
        <v>115462149.47</v>
      </c>
      <c r="M14" s="252">
        <v>0.43969999999999998</v>
      </c>
      <c r="N14" s="252">
        <v>596438.29090000002</v>
      </c>
      <c r="O14" s="252">
        <v>-234471.16</v>
      </c>
    </row>
    <row r="15" spans="2:15">
      <c r="B15" s="543"/>
      <c r="C15" s="546" t="s">
        <v>470</v>
      </c>
      <c r="D15" s="252">
        <v>124897998.79000001</v>
      </c>
      <c r="E15" s="252">
        <v>19324285.699999999</v>
      </c>
      <c r="F15" s="252">
        <v>1.0018</v>
      </c>
      <c r="G15" s="252">
        <v>144256382.50999999</v>
      </c>
      <c r="H15" s="251">
        <v>1.9E-2</v>
      </c>
      <c r="I15" s="252">
        <v>144</v>
      </c>
      <c r="J15" s="251">
        <v>0.21740000000000001</v>
      </c>
      <c r="K15" s="252"/>
      <c r="L15" s="252">
        <v>64625981.193999998</v>
      </c>
      <c r="M15" s="252">
        <v>0.44800000000000001</v>
      </c>
      <c r="N15" s="252">
        <v>595918.42870000005</v>
      </c>
      <c r="O15" s="252">
        <v>-184003.77</v>
      </c>
    </row>
    <row r="16" spans="2:15">
      <c r="B16" s="543"/>
      <c r="C16" s="542" t="s">
        <v>412</v>
      </c>
      <c r="D16" s="252">
        <v>57458223</v>
      </c>
      <c r="E16" s="252">
        <v>2776665.4</v>
      </c>
      <c r="F16" s="252">
        <v>1.0105</v>
      </c>
      <c r="G16" s="252">
        <v>60264015.943999998</v>
      </c>
      <c r="H16" s="251">
        <v>0.05</v>
      </c>
      <c r="I16" s="252">
        <v>55</v>
      </c>
      <c r="J16" s="251">
        <v>0.24990000000000001</v>
      </c>
      <c r="K16" s="252"/>
      <c r="L16" s="252">
        <v>40559487.658</v>
      </c>
      <c r="M16" s="252">
        <v>0.67300000000000004</v>
      </c>
      <c r="N16" s="252">
        <v>753046.27430000005</v>
      </c>
      <c r="O16" s="252">
        <v>-443394.2</v>
      </c>
    </row>
    <row r="17" spans="2:15">
      <c r="B17" s="543"/>
      <c r="C17" s="546" t="s">
        <v>471</v>
      </c>
      <c r="D17" s="252"/>
      <c r="E17" s="252"/>
      <c r="F17" s="252"/>
      <c r="G17" s="252"/>
      <c r="H17" s="251"/>
      <c r="I17" s="252"/>
      <c r="J17" s="251"/>
      <c r="K17" s="252"/>
      <c r="L17" s="252"/>
      <c r="M17" s="252"/>
      <c r="N17" s="252"/>
      <c r="O17" s="252"/>
    </row>
    <row r="18" spans="2:15">
      <c r="B18" s="543"/>
      <c r="C18" s="546" t="s">
        <v>472</v>
      </c>
      <c r="D18" s="252">
        <v>57458223</v>
      </c>
      <c r="E18" s="252">
        <v>2776665.4</v>
      </c>
      <c r="F18" s="252">
        <v>1.0105</v>
      </c>
      <c r="G18" s="252">
        <v>60264015.943999998</v>
      </c>
      <c r="H18" s="251">
        <v>0.05</v>
      </c>
      <c r="I18" s="252">
        <v>55</v>
      </c>
      <c r="J18" s="251">
        <v>0.24990000000000001</v>
      </c>
      <c r="K18" s="252"/>
      <c r="L18" s="252">
        <v>40559487.658</v>
      </c>
      <c r="M18" s="252">
        <v>0.67300000000000004</v>
      </c>
      <c r="N18" s="252">
        <v>753046.27430000005</v>
      </c>
      <c r="O18" s="252">
        <v>-443394.2</v>
      </c>
    </row>
    <row r="19" spans="2:15">
      <c r="B19" s="543"/>
      <c r="C19" s="542" t="s">
        <v>413</v>
      </c>
      <c r="D19" s="252">
        <v>40867779.560000002</v>
      </c>
      <c r="E19" s="252">
        <v>2874863.13</v>
      </c>
      <c r="F19" s="252">
        <v>1.0077</v>
      </c>
      <c r="G19" s="252">
        <v>43764735.288000003</v>
      </c>
      <c r="H19" s="251">
        <v>0.12</v>
      </c>
      <c r="I19" s="252">
        <v>54</v>
      </c>
      <c r="J19" s="251">
        <v>0.24079999999999999</v>
      </c>
      <c r="K19" s="252"/>
      <c r="L19" s="252">
        <v>38475066.590000004</v>
      </c>
      <c r="M19" s="252">
        <v>0.87909999999999999</v>
      </c>
      <c r="N19" s="252">
        <v>1264451.4865000001</v>
      </c>
      <c r="O19" s="252">
        <v>-549002.46</v>
      </c>
    </row>
    <row r="20" spans="2:15">
      <c r="B20" s="543"/>
      <c r="C20" s="546" t="s">
        <v>473</v>
      </c>
      <c r="D20" s="252">
        <v>40867779.560000002</v>
      </c>
      <c r="E20" s="252">
        <v>2874863.13</v>
      </c>
      <c r="F20" s="252">
        <v>1.0077</v>
      </c>
      <c r="G20" s="252">
        <v>43764735.288000003</v>
      </c>
      <c r="H20" s="251">
        <v>0.12</v>
      </c>
      <c r="I20" s="252">
        <v>54</v>
      </c>
      <c r="J20" s="251">
        <v>0.24079999999999999</v>
      </c>
      <c r="K20" s="252"/>
      <c r="L20" s="252">
        <v>38475066.590000004</v>
      </c>
      <c r="M20" s="252">
        <v>0.87909999999999999</v>
      </c>
      <c r="N20" s="252">
        <v>1264451.4865000001</v>
      </c>
      <c r="O20" s="252">
        <v>-549002.46</v>
      </c>
    </row>
    <row r="21" spans="2:15">
      <c r="B21" s="543"/>
      <c r="C21" s="546" t="s">
        <v>474</v>
      </c>
      <c r="D21" s="252"/>
      <c r="E21" s="252"/>
      <c r="F21" s="252"/>
      <c r="G21" s="252"/>
      <c r="H21" s="251"/>
      <c r="I21" s="252"/>
      <c r="J21" s="251"/>
      <c r="K21" s="252"/>
      <c r="L21" s="252"/>
      <c r="M21" s="252"/>
      <c r="N21" s="252"/>
      <c r="O21" s="252"/>
    </row>
    <row r="22" spans="2:15">
      <c r="B22" s="543"/>
      <c r="C22" s="546" t="s">
        <v>475</v>
      </c>
      <c r="D22" s="252"/>
      <c r="E22" s="252"/>
      <c r="F22" s="252"/>
      <c r="G22" s="252"/>
      <c r="H22" s="251"/>
      <c r="I22" s="252"/>
      <c r="J22" s="251"/>
      <c r="K22" s="252"/>
      <c r="L22" s="252"/>
      <c r="M22" s="252"/>
      <c r="N22" s="252"/>
      <c r="O22" s="252"/>
    </row>
    <row r="23" spans="2:15">
      <c r="B23" s="544"/>
      <c r="C23" s="542" t="s">
        <v>414</v>
      </c>
      <c r="D23" s="252">
        <v>38109456.450000003</v>
      </c>
      <c r="E23" s="252">
        <v>4820481.83</v>
      </c>
      <c r="F23" s="252">
        <v>1.0216000000000001</v>
      </c>
      <c r="G23" s="252">
        <v>43034105.294</v>
      </c>
      <c r="H23" s="251">
        <v>1</v>
      </c>
      <c r="I23" s="252">
        <v>38</v>
      </c>
      <c r="J23" s="251">
        <v>0.27550000000000002</v>
      </c>
      <c r="K23" s="252"/>
      <c r="L23" s="252">
        <v>85593418.088</v>
      </c>
      <c r="M23" s="252">
        <v>1.9890000000000001</v>
      </c>
      <c r="N23" s="252">
        <v>9838177.6952</v>
      </c>
      <c r="O23" s="252">
        <v>-9957358.3800000008</v>
      </c>
    </row>
    <row r="24" spans="2:15">
      <c r="B24" s="697" t="str">
        <f>"Total " &amp;C4</f>
        <v>Total Corporates - SME</v>
      </c>
      <c r="C24" s="698"/>
      <c r="D24" s="545">
        <v>1271273574.4100001</v>
      </c>
      <c r="E24" s="545">
        <v>127779653.95</v>
      </c>
      <c r="F24" s="545"/>
      <c r="G24" s="545">
        <v>1400094036.9119999</v>
      </c>
      <c r="H24" s="545"/>
      <c r="I24" s="545">
        <v>1656</v>
      </c>
      <c r="J24" s="545"/>
      <c r="K24" s="545"/>
      <c r="L24" s="545">
        <v>506667068.81300002</v>
      </c>
      <c r="M24" s="545">
        <v>0.3619</v>
      </c>
      <c r="N24" s="545">
        <v>13577578.906199999</v>
      </c>
      <c r="O24" s="545">
        <v>-11537025</v>
      </c>
    </row>
    <row r="26" spans="2:15">
      <c r="B26" s="145"/>
    </row>
  </sheetData>
  <mergeCells count="2">
    <mergeCell ref="B2:O2"/>
    <mergeCell ref="B24:C24"/>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6">
    <pageSetUpPr fitToPage="1"/>
  </sheetPr>
  <dimension ref="B1:O27"/>
  <sheetViews>
    <sheetView showGridLines="0" showRowColHeaders="0" zoomScale="60" zoomScaleNormal="60" workbookViewId="0">
      <selection activeCell="D3" sqref="D3"/>
    </sheetView>
  </sheetViews>
  <sheetFormatPr defaultColWidth="9.140625" defaultRowHeight="15"/>
  <cols>
    <col min="1" max="1" width="2.5703125" style="50" customWidth="1"/>
    <col min="2" max="2" width="17.28515625" style="50" customWidth="1"/>
    <col min="3" max="3" width="29.85546875" style="50" customWidth="1"/>
    <col min="4" max="15" width="14.140625" style="50" customWidth="1"/>
    <col min="16" max="16384" width="9.140625" style="50"/>
  </cols>
  <sheetData>
    <row r="1" spans="2:15" ht="10.15" customHeight="1">
      <c r="N1" s="66"/>
    </row>
    <row r="2" spans="2:15" ht="27.95" customHeight="1">
      <c r="B2" s="562" t="s">
        <v>1682</v>
      </c>
      <c r="C2" s="563"/>
      <c r="D2" s="563"/>
      <c r="E2" s="563"/>
      <c r="F2" s="563"/>
      <c r="G2" s="563"/>
      <c r="H2" s="563"/>
      <c r="I2" s="563"/>
      <c r="J2" s="563"/>
      <c r="K2" s="563"/>
      <c r="L2" s="563"/>
      <c r="M2" s="563"/>
      <c r="N2" s="563"/>
      <c r="O2" s="563"/>
    </row>
    <row r="3" spans="2:15" ht="14.45" customHeight="1">
      <c r="B3" s="172"/>
    </row>
    <row r="4" spans="2:15" ht="30">
      <c r="B4" s="392" t="s">
        <v>1057</v>
      </c>
      <c r="C4" s="392" t="s">
        <v>1710</v>
      </c>
    </row>
    <row r="6" spans="2:15">
      <c r="B6" s="19"/>
    </row>
    <row r="7" spans="2:15" ht="75">
      <c r="B7" s="540"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1"/>
      <c r="C8" s="542" t="s">
        <v>407</v>
      </c>
      <c r="D8" s="252">
        <v>737045345.09000003</v>
      </c>
      <c r="E8" s="252">
        <v>39687994.039999999</v>
      </c>
      <c r="F8" s="252">
        <v>1.0516000000000001</v>
      </c>
      <c r="G8" s="252">
        <v>778853689.63999999</v>
      </c>
      <c r="H8" s="251">
        <v>8.0000000000000004E-4</v>
      </c>
      <c r="I8" s="252">
        <v>6162</v>
      </c>
      <c r="J8" s="251">
        <v>0.186</v>
      </c>
      <c r="K8" s="252"/>
      <c r="L8" s="252">
        <v>24079399.766399998</v>
      </c>
      <c r="M8" s="252">
        <v>3.09E-2</v>
      </c>
      <c r="N8" s="252">
        <v>117940.86500000001</v>
      </c>
      <c r="O8" s="252">
        <v>-426075.18320000003</v>
      </c>
    </row>
    <row r="9" spans="2:15">
      <c r="B9" s="543"/>
      <c r="C9" s="546" t="s">
        <v>467</v>
      </c>
      <c r="D9" s="252">
        <v>571799705.41999996</v>
      </c>
      <c r="E9" s="252">
        <v>33653850.039999999</v>
      </c>
      <c r="F9" s="252">
        <v>1.0454000000000001</v>
      </c>
      <c r="G9" s="252">
        <v>607007637.27999997</v>
      </c>
      <c r="H9" s="251">
        <v>5.9999999999999995E-4</v>
      </c>
      <c r="I9" s="252">
        <v>4435</v>
      </c>
      <c r="J9" s="251">
        <v>0.17749999999999999</v>
      </c>
      <c r="K9" s="252"/>
      <c r="L9" s="252">
        <v>14610249.154999999</v>
      </c>
      <c r="M9" s="252">
        <v>2.41E-2</v>
      </c>
      <c r="N9" s="252">
        <v>67308.695200000002</v>
      </c>
      <c r="O9" s="252">
        <v>-257411.76</v>
      </c>
    </row>
    <row r="10" spans="2:15">
      <c r="B10" s="543"/>
      <c r="C10" s="546" t="s">
        <v>468</v>
      </c>
      <c r="D10" s="252">
        <v>165245639.66999999</v>
      </c>
      <c r="E10" s="252">
        <v>6034144</v>
      </c>
      <c r="F10" s="252">
        <v>1.0861000000000001</v>
      </c>
      <c r="G10" s="252">
        <v>171846052.36000001</v>
      </c>
      <c r="H10" s="251">
        <v>1.4E-3</v>
      </c>
      <c r="I10" s="252">
        <v>1727</v>
      </c>
      <c r="J10" s="251">
        <v>0.216</v>
      </c>
      <c r="K10" s="252"/>
      <c r="L10" s="252">
        <v>9469150.6114000008</v>
      </c>
      <c r="M10" s="252">
        <v>5.5100000000000003E-2</v>
      </c>
      <c r="N10" s="252">
        <v>50632.169800000003</v>
      </c>
      <c r="O10" s="252">
        <v>-168663.42319999999</v>
      </c>
    </row>
    <row r="11" spans="2:15">
      <c r="B11" s="543"/>
      <c r="C11" s="542" t="s">
        <v>408</v>
      </c>
      <c r="D11" s="252">
        <v>1320113416.5999999</v>
      </c>
      <c r="E11" s="252">
        <v>19872146.27</v>
      </c>
      <c r="F11" s="252">
        <v>1.0258</v>
      </c>
      <c r="G11" s="252">
        <v>1340654193</v>
      </c>
      <c r="H11" s="251">
        <v>1.6999999999999999E-3</v>
      </c>
      <c r="I11" s="252">
        <v>10410</v>
      </c>
      <c r="J11" s="251">
        <v>0.17449999999999999</v>
      </c>
      <c r="K11" s="252"/>
      <c r="L11" s="252">
        <v>67747394.004999995</v>
      </c>
      <c r="M11" s="252">
        <v>5.0500000000000003E-2</v>
      </c>
      <c r="N11" s="252">
        <v>396381.96260000003</v>
      </c>
      <c r="O11" s="252">
        <v>-595349.93050000002</v>
      </c>
    </row>
    <row r="12" spans="2:15">
      <c r="B12" s="543"/>
      <c r="C12" s="542" t="s">
        <v>409</v>
      </c>
      <c r="D12" s="252">
        <v>1609242025.7</v>
      </c>
      <c r="E12" s="252">
        <v>88215908.319999993</v>
      </c>
      <c r="F12" s="252">
        <v>1.0121</v>
      </c>
      <c r="G12" s="252">
        <v>1699024534.7</v>
      </c>
      <c r="H12" s="251">
        <v>3.0999999999999999E-3</v>
      </c>
      <c r="I12" s="252">
        <v>8683</v>
      </c>
      <c r="J12" s="251">
        <v>0.18410000000000001</v>
      </c>
      <c r="K12" s="252"/>
      <c r="L12" s="252">
        <v>141475161.55000001</v>
      </c>
      <c r="M12" s="252">
        <v>8.3299999999999999E-2</v>
      </c>
      <c r="N12" s="252">
        <v>975035.32510000002</v>
      </c>
      <c r="O12" s="252">
        <v>-928297.97470000002</v>
      </c>
    </row>
    <row r="13" spans="2:15">
      <c r="B13" s="543"/>
      <c r="C13" s="542" t="s">
        <v>410</v>
      </c>
      <c r="D13" s="252">
        <v>458681743.75999999</v>
      </c>
      <c r="E13" s="252">
        <v>27136004.109999999</v>
      </c>
      <c r="F13" s="252">
        <v>1.0214000000000001</v>
      </c>
      <c r="G13" s="252">
        <v>486479391.02999997</v>
      </c>
      <c r="H13" s="251">
        <v>6.1000000000000004E-3</v>
      </c>
      <c r="I13" s="252">
        <v>2709</v>
      </c>
      <c r="J13" s="251">
        <v>0.1787</v>
      </c>
      <c r="K13" s="252"/>
      <c r="L13" s="252">
        <v>64221501.321999997</v>
      </c>
      <c r="M13" s="252">
        <v>0.13200000000000001</v>
      </c>
      <c r="N13" s="252">
        <v>529585.00159999996</v>
      </c>
      <c r="O13" s="252">
        <v>-817329.67749999999</v>
      </c>
    </row>
    <row r="14" spans="2:15">
      <c r="B14" s="543"/>
      <c r="C14" s="542" t="s">
        <v>411</v>
      </c>
      <c r="D14" s="252">
        <v>1257611263.53</v>
      </c>
      <c r="E14" s="252">
        <v>190291936.53999999</v>
      </c>
      <c r="F14" s="252">
        <v>1.0052000000000001</v>
      </c>
      <c r="G14" s="252">
        <v>1449390446.47</v>
      </c>
      <c r="H14" s="251">
        <v>1.55E-2</v>
      </c>
      <c r="I14" s="252">
        <v>6831</v>
      </c>
      <c r="J14" s="251">
        <v>0.20849999999999999</v>
      </c>
      <c r="K14" s="252"/>
      <c r="L14" s="252">
        <v>389465652.57999998</v>
      </c>
      <c r="M14" s="252">
        <v>0.26869999999999999</v>
      </c>
      <c r="N14" s="252">
        <v>4435271.7533999998</v>
      </c>
      <c r="O14" s="252">
        <v>-3083822.4756999998</v>
      </c>
    </row>
    <row r="15" spans="2:15">
      <c r="B15" s="543"/>
      <c r="C15" s="546" t="s">
        <v>469</v>
      </c>
      <c r="D15" s="252">
        <v>513206668.70999998</v>
      </c>
      <c r="E15" s="252">
        <v>43477821.909999996</v>
      </c>
      <c r="F15" s="252">
        <v>1.0173000000000001</v>
      </c>
      <c r="G15" s="252">
        <v>557687105.67999995</v>
      </c>
      <c r="H15" s="251">
        <v>9.7000000000000003E-3</v>
      </c>
      <c r="I15" s="252">
        <v>2896</v>
      </c>
      <c r="J15" s="251">
        <v>0.25469999999999998</v>
      </c>
      <c r="K15" s="252"/>
      <c r="L15" s="252">
        <v>141785054.34999999</v>
      </c>
      <c r="M15" s="252">
        <v>0.25419999999999998</v>
      </c>
      <c r="N15" s="252">
        <v>1361538.5068999999</v>
      </c>
      <c r="O15" s="252">
        <v>-1875400.1221</v>
      </c>
    </row>
    <row r="16" spans="2:15">
      <c r="B16" s="543"/>
      <c r="C16" s="546" t="s">
        <v>470</v>
      </c>
      <c r="D16" s="252">
        <v>744404594.82000005</v>
      </c>
      <c r="E16" s="252">
        <v>146814114.63</v>
      </c>
      <c r="F16" s="252">
        <v>1.0017</v>
      </c>
      <c r="G16" s="252">
        <v>891703340.78999996</v>
      </c>
      <c r="H16" s="251">
        <v>1.9199999999999998E-2</v>
      </c>
      <c r="I16" s="252">
        <v>3935</v>
      </c>
      <c r="J16" s="251">
        <v>0.17949999999999999</v>
      </c>
      <c r="K16" s="252"/>
      <c r="L16" s="252">
        <v>247680598.22999999</v>
      </c>
      <c r="M16" s="252">
        <v>0.27779999999999999</v>
      </c>
      <c r="N16" s="252">
        <v>3073733.2464999999</v>
      </c>
      <c r="O16" s="252">
        <v>-1208422.3536</v>
      </c>
    </row>
    <row r="17" spans="2:15">
      <c r="B17" s="543"/>
      <c r="C17" s="542" t="s">
        <v>412</v>
      </c>
      <c r="D17" s="252">
        <v>176226225.08000001</v>
      </c>
      <c r="E17" s="252">
        <v>24022403.329999998</v>
      </c>
      <c r="F17" s="252">
        <v>1.0107999999999999</v>
      </c>
      <c r="G17" s="252">
        <v>200645454.06799999</v>
      </c>
      <c r="H17" s="251">
        <v>4.8800000000000003E-2</v>
      </c>
      <c r="I17" s="252">
        <v>1122</v>
      </c>
      <c r="J17" s="251">
        <v>0.2445</v>
      </c>
      <c r="K17" s="252"/>
      <c r="L17" s="252">
        <v>130696591.31999999</v>
      </c>
      <c r="M17" s="252">
        <v>0.65139999999999998</v>
      </c>
      <c r="N17" s="252">
        <v>2422385.537</v>
      </c>
      <c r="O17" s="252">
        <v>-2441070.6370999999</v>
      </c>
    </row>
    <row r="18" spans="2:15">
      <c r="B18" s="543"/>
      <c r="C18" s="546" t="s">
        <v>471</v>
      </c>
      <c r="D18" s="252">
        <v>76337407.900000006</v>
      </c>
      <c r="E18" s="252">
        <v>11868522.300000001</v>
      </c>
      <c r="F18" s="252">
        <v>1.0062</v>
      </c>
      <c r="G18" s="252">
        <v>88385168.997999996</v>
      </c>
      <c r="H18" s="251">
        <v>3.5000000000000003E-2</v>
      </c>
      <c r="I18" s="252">
        <v>591</v>
      </c>
      <c r="J18" s="251">
        <v>0.23519999999999999</v>
      </c>
      <c r="K18" s="252"/>
      <c r="L18" s="252">
        <v>47142035.947999999</v>
      </c>
      <c r="M18" s="252">
        <v>0.53339999999999999</v>
      </c>
      <c r="N18" s="252">
        <v>716890.95739999996</v>
      </c>
      <c r="O18" s="252">
        <v>-866363.28870000003</v>
      </c>
    </row>
    <row r="19" spans="2:15">
      <c r="B19" s="543"/>
      <c r="C19" s="546" t="s">
        <v>472</v>
      </c>
      <c r="D19" s="252">
        <v>99888817.180000007</v>
      </c>
      <c r="E19" s="252">
        <v>12153881.029999999</v>
      </c>
      <c r="F19" s="252">
        <v>1.0153000000000001</v>
      </c>
      <c r="G19" s="252">
        <v>112260285.06999999</v>
      </c>
      <c r="H19" s="251">
        <v>5.9700000000000003E-2</v>
      </c>
      <c r="I19" s="252">
        <v>531</v>
      </c>
      <c r="J19" s="251">
        <v>0.25180000000000002</v>
      </c>
      <c r="K19" s="252"/>
      <c r="L19" s="252">
        <v>83554555.371999994</v>
      </c>
      <c r="M19" s="252">
        <v>0.74429999999999996</v>
      </c>
      <c r="N19" s="252">
        <v>1705494.5796000001</v>
      </c>
      <c r="O19" s="252">
        <v>-1574707.3484</v>
      </c>
    </row>
    <row r="20" spans="2:15">
      <c r="B20" s="543"/>
      <c r="C20" s="542" t="s">
        <v>413</v>
      </c>
      <c r="D20" s="252">
        <v>208501898.05000001</v>
      </c>
      <c r="E20" s="252">
        <v>14763039.25</v>
      </c>
      <c r="F20" s="252">
        <v>1.0092000000000001</v>
      </c>
      <c r="G20" s="252">
        <v>223491306.37</v>
      </c>
      <c r="H20" s="251">
        <v>0.1547</v>
      </c>
      <c r="I20" s="252">
        <v>1175</v>
      </c>
      <c r="J20" s="251">
        <v>0.19439999999999999</v>
      </c>
      <c r="K20" s="252"/>
      <c r="L20" s="252">
        <v>177584733.08719999</v>
      </c>
      <c r="M20" s="252">
        <v>0.79459999999999997</v>
      </c>
      <c r="N20" s="252">
        <v>6590341.8184000002</v>
      </c>
      <c r="O20" s="252">
        <v>-4115626.2692</v>
      </c>
    </row>
    <row r="21" spans="2:15">
      <c r="B21" s="543"/>
      <c r="C21" s="546" t="s">
        <v>473</v>
      </c>
      <c r="D21" s="252">
        <v>158867184.15000001</v>
      </c>
      <c r="E21" s="252">
        <v>12273791.369999999</v>
      </c>
      <c r="F21" s="252">
        <v>1.0111000000000001</v>
      </c>
      <c r="G21" s="252">
        <v>171350822.87</v>
      </c>
      <c r="H21" s="251">
        <v>0.12130000000000001</v>
      </c>
      <c r="I21" s="252">
        <v>906</v>
      </c>
      <c r="J21" s="251">
        <v>0.19800000000000001</v>
      </c>
      <c r="K21" s="252"/>
      <c r="L21" s="252">
        <v>134612076.66999999</v>
      </c>
      <c r="M21" s="252">
        <v>0.78559999999999997</v>
      </c>
      <c r="N21" s="252">
        <v>4099237.5104</v>
      </c>
      <c r="O21" s="252">
        <v>-2399442.3213</v>
      </c>
    </row>
    <row r="22" spans="2:15">
      <c r="B22" s="543"/>
      <c r="C22" s="546" t="s">
        <v>474</v>
      </c>
      <c r="D22" s="252">
        <v>40100635.490000002</v>
      </c>
      <c r="E22" s="252">
        <v>2489228.7400000002</v>
      </c>
      <c r="F22" s="252">
        <v>1.0002</v>
      </c>
      <c r="G22" s="252">
        <v>42605385.950000003</v>
      </c>
      <c r="H22" s="251">
        <v>0.20949999999999999</v>
      </c>
      <c r="I22" s="252">
        <v>191</v>
      </c>
      <c r="J22" s="251">
        <v>0.18</v>
      </c>
      <c r="K22" s="252"/>
      <c r="L22" s="252">
        <v>35430012.710000001</v>
      </c>
      <c r="M22" s="252">
        <v>0.83160000000000001</v>
      </c>
      <c r="N22" s="252">
        <v>1601743.4427</v>
      </c>
      <c r="O22" s="252">
        <v>-961840.78170000005</v>
      </c>
    </row>
    <row r="23" spans="2:15">
      <c r="B23" s="543"/>
      <c r="C23" s="546" t="s">
        <v>475</v>
      </c>
      <c r="D23" s="252">
        <v>9534078.4100000001</v>
      </c>
      <c r="E23" s="252">
        <v>19.14</v>
      </c>
      <c r="F23" s="252">
        <v>1.2</v>
      </c>
      <c r="G23" s="252">
        <v>9535097.5500000007</v>
      </c>
      <c r="H23" s="251">
        <v>0.51070000000000004</v>
      </c>
      <c r="I23" s="252">
        <v>78</v>
      </c>
      <c r="J23" s="251">
        <v>0.193</v>
      </c>
      <c r="K23" s="252"/>
      <c r="L23" s="252">
        <v>7542643.7072000001</v>
      </c>
      <c r="M23" s="252">
        <v>0.79100000000000004</v>
      </c>
      <c r="N23" s="252">
        <v>889360.86529999995</v>
      </c>
      <c r="O23" s="252">
        <v>-754343.16619999998</v>
      </c>
    </row>
    <row r="24" spans="2:15">
      <c r="B24" s="544"/>
      <c r="C24" s="542" t="s">
        <v>414</v>
      </c>
      <c r="D24" s="252">
        <v>107652877.40000001</v>
      </c>
      <c r="E24" s="252">
        <v>825053.24</v>
      </c>
      <c r="F24" s="252">
        <v>1.1521999999999999</v>
      </c>
      <c r="G24" s="252">
        <v>108704174.62</v>
      </c>
      <c r="H24" s="251">
        <v>1</v>
      </c>
      <c r="I24" s="252">
        <v>739</v>
      </c>
      <c r="J24" s="251">
        <v>0.1792</v>
      </c>
      <c r="K24" s="252"/>
      <c r="L24" s="252">
        <v>86286144.613000005</v>
      </c>
      <c r="M24" s="252">
        <v>0.79379999999999995</v>
      </c>
      <c r="N24" s="252">
        <v>16445640.333000001</v>
      </c>
      <c r="O24" s="252">
        <v>-16538903.357000001</v>
      </c>
    </row>
    <row r="25" spans="2:15" ht="14.45" customHeight="1">
      <c r="B25" s="697" t="str">
        <f>"Total " &amp; C4</f>
        <v>Total Retail - Secured by immovable property SME</v>
      </c>
      <c r="C25" s="698"/>
      <c r="D25" s="545">
        <v>5875074795.21</v>
      </c>
      <c r="E25" s="545">
        <v>404814485.10000002</v>
      </c>
      <c r="F25" s="545"/>
      <c r="G25" s="545">
        <v>6287243189.8979998</v>
      </c>
      <c r="H25" s="545"/>
      <c r="I25" s="545">
        <v>37831</v>
      </c>
      <c r="J25" s="545"/>
      <c r="K25" s="545"/>
      <c r="L25" s="545">
        <v>1081556578.2435999</v>
      </c>
      <c r="M25" s="545">
        <v>0.17199999999999999</v>
      </c>
      <c r="N25" s="545">
        <v>31912582.596099999</v>
      </c>
      <c r="O25" s="545">
        <v>-28946475.504900001</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46">
    <pageSetUpPr fitToPage="1"/>
  </sheetPr>
  <dimension ref="B1:O27"/>
  <sheetViews>
    <sheetView showGridLines="0" showRowColHeaders="0" zoomScale="60" zoomScaleNormal="60" workbookViewId="0">
      <selection activeCell="R50" sqref="R50"/>
    </sheetView>
  </sheetViews>
  <sheetFormatPr defaultColWidth="9.140625" defaultRowHeight="15"/>
  <cols>
    <col min="1" max="1" width="2.5703125" style="50" customWidth="1"/>
    <col min="2" max="2" width="17.28515625" style="50" customWidth="1"/>
    <col min="3" max="3" width="31.85546875" style="50" customWidth="1"/>
    <col min="4" max="4" width="15.140625" style="50" bestFit="1" customWidth="1"/>
    <col min="5" max="6" width="14.140625" style="50" customWidth="1"/>
    <col min="7" max="7" width="15.140625" style="50" bestFit="1" customWidth="1"/>
    <col min="8" max="15" width="14.140625" style="50" customWidth="1"/>
    <col min="16" max="16384" width="9.140625" style="50"/>
  </cols>
  <sheetData>
    <row r="1" spans="2:15" ht="10.15" customHeight="1">
      <c r="N1" s="66"/>
    </row>
    <row r="2" spans="2:15" ht="27.95" customHeight="1">
      <c r="B2" s="562" t="s">
        <v>1682</v>
      </c>
      <c r="C2" s="563"/>
      <c r="D2" s="563"/>
      <c r="E2" s="563"/>
      <c r="F2" s="563"/>
      <c r="G2" s="563"/>
      <c r="H2" s="563"/>
      <c r="I2" s="563"/>
      <c r="J2" s="563"/>
      <c r="K2" s="563"/>
      <c r="L2" s="563"/>
      <c r="M2" s="563"/>
      <c r="N2" s="563"/>
      <c r="O2" s="563"/>
    </row>
    <row r="3" spans="2:15" ht="14.45" customHeight="1">
      <c r="B3" s="172"/>
    </row>
    <row r="4" spans="2:15" ht="30">
      <c r="B4" s="392" t="s">
        <v>1057</v>
      </c>
      <c r="C4" s="392" t="s">
        <v>1709</v>
      </c>
    </row>
    <row r="6" spans="2:15">
      <c r="B6" s="19"/>
    </row>
    <row r="7" spans="2:15" ht="75">
      <c r="B7" s="540"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1"/>
      <c r="C8" s="542" t="s">
        <v>407</v>
      </c>
      <c r="D8" s="252">
        <v>23714405561.480099</v>
      </c>
      <c r="E8" s="252">
        <v>1171055844.8299999</v>
      </c>
      <c r="F8" s="252">
        <v>1.0002</v>
      </c>
      <c r="G8" s="252">
        <v>24841866488.258099</v>
      </c>
      <c r="H8" s="251">
        <v>6.9999999999999999E-4</v>
      </c>
      <c r="I8" s="252">
        <v>246668</v>
      </c>
      <c r="J8" s="251">
        <v>0.1221</v>
      </c>
      <c r="K8" s="252"/>
      <c r="L8" s="252">
        <v>576194767.5</v>
      </c>
      <c r="M8" s="252">
        <v>2.3199999999999998E-2</v>
      </c>
      <c r="N8" s="252">
        <v>2111812.8986999998</v>
      </c>
      <c r="O8" s="252">
        <v>-742793.58649999998</v>
      </c>
    </row>
    <row r="9" spans="2:15">
      <c r="B9" s="543"/>
      <c r="C9" s="546" t="s">
        <v>467</v>
      </c>
      <c r="D9" s="252">
        <v>16677710424.180099</v>
      </c>
      <c r="E9" s="252">
        <v>735321346.41999996</v>
      </c>
      <c r="F9" s="252">
        <v>1.0002</v>
      </c>
      <c r="G9" s="252">
        <v>17406461075.458099</v>
      </c>
      <c r="H9" s="251">
        <v>5.0000000000000001E-4</v>
      </c>
      <c r="I9" s="252">
        <v>176777</v>
      </c>
      <c r="J9" s="251">
        <v>0.1207</v>
      </c>
      <c r="K9" s="252"/>
      <c r="L9" s="252">
        <v>283953343.13</v>
      </c>
      <c r="M9" s="252">
        <v>1.6299999999999999E-2</v>
      </c>
      <c r="N9" s="252">
        <v>927999.65890000004</v>
      </c>
      <c r="O9" s="252">
        <v>-306049.86249999999</v>
      </c>
    </row>
    <row r="10" spans="2:15">
      <c r="B10" s="543"/>
      <c r="C10" s="546" t="s">
        <v>468</v>
      </c>
      <c r="D10" s="252">
        <v>7036695137.3000002</v>
      </c>
      <c r="E10" s="252">
        <v>435734498.41000003</v>
      </c>
      <c r="F10" s="252">
        <v>1.0001</v>
      </c>
      <c r="G10" s="252">
        <v>7435405412.8000002</v>
      </c>
      <c r="H10" s="251">
        <v>1.1999999999999999E-3</v>
      </c>
      <c r="I10" s="252">
        <v>69891</v>
      </c>
      <c r="J10" s="251">
        <v>0.12529999999999999</v>
      </c>
      <c r="K10" s="252"/>
      <c r="L10" s="252">
        <v>292241424.37</v>
      </c>
      <c r="M10" s="252">
        <v>3.9300000000000002E-2</v>
      </c>
      <c r="N10" s="252">
        <v>1183813.2398000001</v>
      </c>
      <c r="O10" s="252">
        <v>-436743.72399999999</v>
      </c>
    </row>
    <row r="11" spans="2:15">
      <c r="B11" s="543"/>
      <c r="C11" s="542" t="s">
        <v>408</v>
      </c>
      <c r="D11" s="252">
        <v>1518852283.2</v>
      </c>
      <c r="E11" s="252">
        <v>66807578.979999997</v>
      </c>
      <c r="F11" s="252">
        <v>1.0017</v>
      </c>
      <c r="G11" s="252">
        <v>1563236185.2</v>
      </c>
      <c r="H11" s="251">
        <v>1.9E-3</v>
      </c>
      <c r="I11" s="252">
        <v>15233</v>
      </c>
      <c r="J11" s="251">
        <v>0.1227</v>
      </c>
      <c r="K11" s="252"/>
      <c r="L11" s="252">
        <v>80924334.495000005</v>
      </c>
      <c r="M11" s="252">
        <v>5.1799999999999999E-2</v>
      </c>
      <c r="N11" s="252">
        <v>356046.56319999998</v>
      </c>
      <c r="O11" s="252">
        <v>-178513.86850000001</v>
      </c>
    </row>
    <row r="12" spans="2:15">
      <c r="B12" s="543"/>
      <c r="C12" s="542" t="s">
        <v>409</v>
      </c>
      <c r="D12" s="252">
        <v>3457967098.5999999</v>
      </c>
      <c r="E12" s="252">
        <v>220753571.46000001</v>
      </c>
      <c r="F12" s="252">
        <v>1.0007999999999999</v>
      </c>
      <c r="G12" s="252">
        <v>3578979206.5</v>
      </c>
      <c r="H12" s="251">
        <v>3.3999999999999998E-3</v>
      </c>
      <c r="I12" s="252">
        <v>34170</v>
      </c>
      <c r="J12" s="251">
        <v>0.14249999999999999</v>
      </c>
      <c r="K12" s="252"/>
      <c r="L12" s="252">
        <v>332362477.58999997</v>
      </c>
      <c r="M12" s="252">
        <v>9.2899999999999996E-2</v>
      </c>
      <c r="N12" s="252">
        <v>1741191.8633000001</v>
      </c>
      <c r="O12" s="252">
        <v>-1189021.595</v>
      </c>
    </row>
    <row r="13" spans="2:15">
      <c r="B13" s="543"/>
      <c r="C13" s="542" t="s">
        <v>410</v>
      </c>
      <c r="D13" s="252">
        <v>430165321.81</v>
      </c>
      <c r="E13" s="252">
        <v>55296879.07</v>
      </c>
      <c r="F13" s="252">
        <v>1.0006999999999999</v>
      </c>
      <c r="G13" s="252">
        <v>464609778.20999998</v>
      </c>
      <c r="H13" s="251">
        <v>6.1000000000000004E-3</v>
      </c>
      <c r="I13" s="252">
        <v>4863</v>
      </c>
      <c r="J13" s="251">
        <v>0.158</v>
      </c>
      <c r="K13" s="252"/>
      <c r="L13" s="252">
        <v>72889708.894999996</v>
      </c>
      <c r="M13" s="252">
        <v>0.15690000000000001</v>
      </c>
      <c r="N13" s="252">
        <v>446450.43060000002</v>
      </c>
      <c r="O13" s="252">
        <v>-407572.174</v>
      </c>
    </row>
    <row r="14" spans="2:15">
      <c r="B14" s="543"/>
      <c r="C14" s="542" t="s">
        <v>411</v>
      </c>
      <c r="D14" s="252">
        <v>1794931454</v>
      </c>
      <c r="E14" s="252">
        <v>158635108.59</v>
      </c>
      <c r="F14" s="252">
        <v>1.0004</v>
      </c>
      <c r="G14" s="252">
        <v>1793866182.0550001</v>
      </c>
      <c r="H14" s="251">
        <v>1.0800000000000001E-2</v>
      </c>
      <c r="I14" s="252">
        <v>18753</v>
      </c>
      <c r="J14" s="251">
        <v>0.14899999999999999</v>
      </c>
      <c r="K14" s="252"/>
      <c r="L14" s="252">
        <v>383262568.19</v>
      </c>
      <c r="M14" s="252">
        <v>0.2137</v>
      </c>
      <c r="N14" s="252">
        <v>2875336.2908000001</v>
      </c>
      <c r="O14" s="252">
        <v>-2996139.0704999999</v>
      </c>
    </row>
    <row r="15" spans="2:15">
      <c r="B15" s="543"/>
      <c r="C15" s="546" t="s">
        <v>469</v>
      </c>
      <c r="D15" s="252">
        <v>1680357545.4000001</v>
      </c>
      <c r="E15" s="252">
        <v>157187504.78</v>
      </c>
      <c r="F15" s="252">
        <v>1.0004</v>
      </c>
      <c r="G15" s="252">
        <v>1695248011.4000001</v>
      </c>
      <c r="H15" s="251">
        <v>1.03E-2</v>
      </c>
      <c r="I15" s="252">
        <v>17462</v>
      </c>
      <c r="J15" s="251">
        <v>0.14940000000000001</v>
      </c>
      <c r="K15" s="252"/>
      <c r="L15" s="252">
        <v>352241880.75</v>
      </c>
      <c r="M15" s="252">
        <v>0.20780000000000001</v>
      </c>
      <c r="N15" s="252">
        <v>2586652.7113999999</v>
      </c>
      <c r="O15" s="252">
        <v>-2676233.9815000002</v>
      </c>
    </row>
    <row r="16" spans="2:15">
      <c r="B16" s="543"/>
      <c r="C16" s="546" t="s">
        <v>470</v>
      </c>
      <c r="D16" s="252">
        <v>114573908.59999999</v>
      </c>
      <c r="E16" s="252">
        <v>1447603.81</v>
      </c>
      <c r="F16" s="252">
        <v>1.0052000000000001</v>
      </c>
      <c r="G16" s="252">
        <v>98618170.655000001</v>
      </c>
      <c r="H16" s="251">
        <v>2.0500000000000001E-2</v>
      </c>
      <c r="I16" s="252">
        <v>1291</v>
      </c>
      <c r="J16" s="251">
        <v>0.1426</v>
      </c>
      <c r="K16" s="252"/>
      <c r="L16" s="252">
        <v>31020687.440000001</v>
      </c>
      <c r="M16" s="252">
        <v>0.31459999999999999</v>
      </c>
      <c r="N16" s="252">
        <v>288683.57939999999</v>
      </c>
      <c r="O16" s="252">
        <v>-319905.08899999998</v>
      </c>
    </row>
    <row r="17" spans="2:15">
      <c r="B17" s="543"/>
      <c r="C17" s="542" t="s">
        <v>412</v>
      </c>
      <c r="D17" s="252">
        <v>890723223.26999998</v>
      </c>
      <c r="E17" s="252">
        <v>27623702.370000001</v>
      </c>
      <c r="F17" s="252">
        <v>1.0001</v>
      </c>
      <c r="G17" s="252">
        <v>790578033.09000003</v>
      </c>
      <c r="H17" s="251">
        <v>4.7199999999999999E-2</v>
      </c>
      <c r="I17" s="252">
        <v>8902</v>
      </c>
      <c r="J17" s="251">
        <v>0.14419999999999999</v>
      </c>
      <c r="K17" s="252"/>
      <c r="L17" s="252">
        <v>382212355.16000003</v>
      </c>
      <c r="M17" s="252">
        <v>0.48349999999999999</v>
      </c>
      <c r="N17" s="252">
        <v>5389068.7350000003</v>
      </c>
      <c r="O17" s="252">
        <v>-5147046.3564999998</v>
      </c>
    </row>
    <row r="18" spans="2:15">
      <c r="B18" s="543"/>
      <c r="C18" s="546" t="s">
        <v>471</v>
      </c>
      <c r="D18" s="252">
        <v>628529831.71000004</v>
      </c>
      <c r="E18" s="252">
        <v>23574098.690000001</v>
      </c>
      <c r="F18" s="252">
        <v>1.0001</v>
      </c>
      <c r="G18" s="252">
        <v>569379938.79999995</v>
      </c>
      <c r="H18" s="251">
        <v>3.5400000000000001E-2</v>
      </c>
      <c r="I18" s="252">
        <v>6156</v>
      </c>
      <c r="J18" s="251">
        <v>0.1449</v>
      </c>
      <c r="K18" s="252"/>
      <c r="L18" s="252">
        <v>242736570.34999999</v>
      </c>
      <c r="M18" s="252">
        <v>0.42630000000000001</v>
      </c>
      <c r="N18" s="252">
        <v>2900069.4534999998</v>
      </c>
      <c r="O18" s="252">
        <v>-2802651.3624999998</v>
      </c>
    </row>
    <row r="19" spans="2:15">
      <c r="B19" s="543"/>
      <c r="C19" s="546" t="s">
        <v>472</v>
      </c>
      <c r="D19" s="252">
        <v>262193391.56</v>
      </c>
      <c r="E19" s="252">
        <v>4049603.68</v>
      </c>
      <c r="F19" s="252">
        <v>1.0001</v>
      </c>
      <c r="G19" s="252">
        <v>221198094.28999999</v>
      </c>
      <c r="H19" s="251">
        <v>7.7700000000000005E-2</v>
      </c>
      <c r="I19" s="252">
        <v>2746</v>
      </c>
      <c r="J19" s="251">
        <v>0.14230000000000001</v>
      </c>
      <c r="K19" s="252"/>
      <c r="L19" s="252">
        <v>139475784.81</v>
      </c>
      <c r="M19" s="252">
        <v>0.63049999999999995</v>
      </c>
      <c r="N19" s="252">
        <v>2488999.2815</v>
      </c>
      <c r="O19" s="252">
        <v>-2344394.9939999999</v>
      </c>
    </row>
    <row r="20" spans="2:15">
      <c r="B20" s="543"/>
      <c r="C20" s="542" t="s">
        <v>413</v>
      </c>
      <c r="D20" s="252">
        <v>312976680.08999997</v>
      </c>
      <c r="E20" s="252">
        <v>857733.23</v>
      </c>
      <c r="F20" s="252">
        <v>0.88929999999999998</v>
      </c>
      <c r="G20" s="252">
        <v>230954563.847</v>
      </c>
      <c r="H20" s="251">
        <v>0.20649999999999999</v>
      </c>
      <c r="I20" s="252">
        <v>3309</v>
      </c>
      <c r="J20" s="251">
        <v>0.12590000000000001</v>
      </c>
      <c r="K20" s="252"/>
      <c r="L20" s="252">
        <v>169307375.88600001</v>
      </c>
      <c r="M20" s="252">
        <v>0.73309999999999997</v>
      </c>
      <c r="N20" s="252">
        <v>6101451.3108999999</v>
      </c>
      <c r="O20" s="252">
        <v>-2770996.0175000001</v>
      </c>
    </row>
    <row r="21" spans="2:15">
      <c r="B21" s="543"/>
      <c r="C21" s="546" t="s">
        <v>473</v>
      </c>
      <c r="D21" s="252">
        <v>167339812.49000001</v>
      </c>
      <c r="E21" s="252">
        <v>468511.22</v>
      </c>
      <c r="F21" s="252">
        <v>1</v>
      </c>
      <c r="G21" s="252">
        <v>122628917.48</v>
      </c>
      <c r="H21" s="251">
        <v>0.1241</v>
      </c>
      <c r="I21" s="252">
        <v>1807</v>
      </c>
      <c r="J21" s="251">
        <v>0.1245</v>
      </c>
      <c r="K21" s="252"/>
      <c r="L21" s="252">
        <v>83262086.715000004</v>
      </c>
      <c r="M21" s="252">
        <v>0.67900000000000005</v>
      </c>
      <c r="N21" s="252">
        <v>1896383.6359999999</v>
      </c>
      <c r="O21" s="252">
        <v>-1378911.9415</v>
      </c>
    </row>
    <row r="22" spans="2:15">
      <c r="B22" s="543"/>
      <c r="C22" s="546" t="s">
        <v>474</v>
      </c>
      <c r="D22" s="252">
        <v>91037277.700000003</v>
      </c>
      <c r="E22" s="252">
        <v>197314.4</v>
      </c>
      <c r="F22" s="252">
        <v>1</v>
      </c>
      <c r="G22" s="252">
        <v>67897379.460999995</v>
      </c>
      <c r="H22" s="251">
        <v>0.23300000000000001</v>
      </c>
      <c r="I22" s="252">
        <v>995</v>
      </c>
      <c r="J22" s="251">
        <v>0.1239</v>
      </c>
      <c r="K22" s="252"/>
      <c r="L22" s="252">
        <v>53813333.846000001</v>
      </c>
      <c r="M22" s="252">
        <v>0.79259999999999997</v>
      </c>
      <c r="N22" s="252">
        <v>1958055.3038999999</v>
      </c>
      <c r="O22" s="252">
        <v>-870123.59900000005</v>
      </c>
    </row>
    <row r="23" spans="2:15">
      <c r="B23" s="543"/>
      <c r="C23" s="546" t="s">
        <v>475</v>
      </c>
      <c r="D23" s="252">
        <v>54599589.899999999</v>
      </c>
      <c r="E23" s="252">
        <v>191907.61</v>
      </c>
      <c r="F23" s="252">
        <v>0.505</v>
      </c>
      <c r="G23" s="252">
        <v>40428266.906000003</v>
      </c>
      <c r="H23" s="251">
        <v>0.41189999999999999</v>
      </c>
      <c r="I23" s="252">
        <v>507</v>
      </c>
      <c r="J23" s="251">
        <v>0.1336</v>
      </c>
      <c r="K23" s="252"/>
      <c r="L23" s="252">
        <v>32231955.324999999</v>
      </c>
      <c r="M23" s="252">
        <v>0.79730000000000001</v>
      </c>
      <c r="N23" s="252">
        <v>2247012.3709999998</v>
      </c>
      <c r="O23" s="252">
        <v>-521960.47700000001</v>
      </c>
    </row>
    <row r="24" spans="2:15">
      <c r="B24" s="544"/>
      <c r="C24" s="542" t="s">
        <v>414</v>
      </c>
      <c r="D24" s="252">
        <v>225297610.38</v>
      </c>
      <c r="E24" s="252">
        <v>1339676.57</v>
      </c>
      <c r="F24" s="252">
        <v>1.0087999999999999</v>
      </c>
      <c r="G24" s="252">
        <v>209842568.31</v>
      </c>
      <c r="H24" s="251">
        <v>1</v>
      </c>
      <c r="I24" s="252">
        <v>2562</v>
      </c>
      <c r="J24" s="251">
        <v>0.1716</v>
      </c>
      <c r="K24" s="252"/>
      <c r="L24" s="252">
        <v>302819602.23000002</v>
      </c>
      <c r="M24" s="252">
        <v>1.4431</v>
      </c>
      <c r="N24" s="252">
        <v>23702396.920000002</v>
      </c>
      <c r="O24" s="252">
        <v>-19216948.176399998</v>
      </c>
    </row>
    <row r="25" spans="2:15" ht="14.45" customHeight="1">
      <c r="B25" s="697" t="str">
        <f>"Total " &amp; C4</f>
        <v>Total Retail - Secured by immovable property non-SME</v>
      </c>
      <c r="C25" s="698"/>
      <c r="D25" s="545">
        <v>32345319232.830101</v>
      </c>
      <c r="E25" s="545">
        <v>1702370095.0999999</v>
      </c>
      <c r="F25" s="545"/>
      <c r="G25" s="545">
        <v>33473933005.4701</v>
      </c>
      <c r="H25" s="545"/>
      <c r="I25" s="545">
        <v>334460</v>
      </c>
      <c r="J25" s="545"/>
      <c r="K25" s="545"/>
      <c r="L25" s="545">
        <v>2299973189.9460001</v>
      </c>
      <c r="M25" s="545">
        <v>6.8699999999999997E-2</v>
      </c>
      <c r="N25" s="545">
        <v>42723755.012500003</v>
      </c>
      <c r="O25" s="545">
        <v>-32649030.844900001</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pageSetUpPr fitToPage="1"/>
  </sheetPr>
  <dimension ref="B1:I42"/>
  <sheetViews>
    <sheetView showGridLines="0" showRowColHeaders="0" zoomScale="60" zoomScaleNormal="60" zoomScalePageLayoutView="80" workbookViewId="0">
      <selection activeCell="B7" sqref="B7"/>
    </sheetView>
  </sheetViews>
  <sheetFormatPr defaultColWidth="9.140625" defaultRowHeight="15"/>
  <cols>
    <col min="1" max="1" width="2.5703125" style="50" customWidth="1"/>
    <col min="2" max="2" width="95.140625" style="50" customWidth="1"/>
    <col min="3" max="3" width="20.5703125" style="101" customWidth="1"/>
    <col min="4" max="8" width="20.5703125" style="50" customWidth="1"/>
    <col min="9" max="9" width="21.140625" style="50" customWidth="1"/>
    <col min="10" max="16384" width="9.140625" style="50"/>
  </cols>
  <sheetData>
    <row r="1" spans="2:9" ht="10.15" customHeight="1"/>
    <row r="2" spans="2:9" ht="27.95" customHeight="1">
      <c r="B2" s="562" t="s">
        <v>966</v>
      </c>
      <c r="C2" s="563"/>
      <c r="D2" s="563"/>
      <c r="E2" s="563"/>
      <c r="F2" s="563"/>
      <c r="G2" s="563"/>
      <c r="H2" s="563"/>
    </row>
    <row r="3" spans="2:9" ht="14.45" customHeight="1">
      <c r="B3" s="172"/>
      <c r="D3" s="7"/>
      <c r="E3" s="7"/>
      <c r="F3" s="7"/>
      <c r="G3" s="7"/>
      <c r="H3" s="7"/>
      <c r="I3" s="7"/>
    </row>
    <row r="4" spans="2:9" ht="14.25" customHeight="1">
      <c r="B4" s="50" t="s">
        <v>75</v>
      </c>
      <c r="C4" s="568" t="s">
        <v>76</v>
      </c>
      <c r="D4" s="568" t="s">
        <v>77</v>
      </c>
      <c r="E4" s="568"/>
      <c r="F4" s="568"/>
      <c r="G4" s="568"/>
      <c r="H4" s="568"/>
    </row>
    <row r="5" spans="2:9" ht="90.75" customHeight="1">
      <c r="C5" s="568"/>
      <c r="D5" s="392" t="s">
        <v>78</v>
      </c>
      <c r="E5" s="392" t="s">
        <v>79</v>
      </c>
      <c r="F5" s="392" t="s">
        <v>80</v>
      </c>
      <c r="G5" s="392" t="s">
        <v>81</v>
      </c>
      <c r="H5" s="392" t="s">
        <v>82</v>
      </c>
    </row>
    <row r="6" spans="2:9">
      <c r="B6" s="565" t="s">
        <v>1049</v>
      </c>
      <c r="C6" s="566"/>
      <c r="D6" s="566"/>
      <c r="E6" s="566"/>
      <c r="F6" s="566"/>
      <c r="G6" s="566"/>
      <c r="H6" s="567"/>
    </row>
    <row r="7" spans="2:9">
      <c r="B7" s="378" t="s">
        <v>1582</v>
      </c>
      <c r="C7" s="396">
        <v>4995388966.3699999</v>
      </c>
      <c r="D7" s="397">
        <v>4995388966.3699999</v>
      </c>
      <c r="E7" s="397"/>
      <c r="F7" s="397"/>
      <c r="G7" s="398"/>
      <c r="H7" s="398"/>
    </row>
    <row r="8" spans="2:9">
      <c r="B8" s="378" t="s">
        <v>1583</v>
      </c>
      <c r="C8" s="396">
        <v>46209151.119999997</v>
      </c>
      <c r="D8" s="397"/>
      <c r="E8" s="397">
        <v>45800326.200000003</v>
      </c>
      <c r="F8" s="397"/>
      <c r="G8" s="398">
        <v>45431585.940000251</v>
      </c>
      <c r="H8" s="398"/>
    </row>
    <row r="9" spans="2:9">
      <c r="B9" s="378" t="s">
        <v>1584</v>
      </c>
      <c r="C9" s="396">
        <v>6817925.4500000002</v>
      </c>
      <c r="D9" s="397"/>
      <c r="E9" s="397">
        <v>6817925.4500000002</v>
      </c>
      <c r="F9" s="397"/>
      <c r="G9" s="398"/>
      <c r="H9" s="398"/>
    </row>
    <row r="10" spans="2:9">
      <c r="B10" s="378" t="s">
        <v>1585</v>
      </c>
      <c r="C10" s="396"/>
      <c r="D10" s="397"/>
      <c r="E10" s="397"/>
      <c r="F10" s="397"/>
      <c r="G10" s="398"/>
      <c r="H10" s="398"/>
    </row>
    <row r="11" spans="2:9">
      <c r="B11" s="378" t="s">
        <v>1586</v>
      </c>
      <c r="C11" s="396">
        <v>417550257.56</v>
      </c>
      <c r="D11" s="397"/>
      <c r="E11" s="397">
        <v>417550257.56</v>
      </c>
      <c r="F11" s="397"/>
      <c r="G11" s="398"/>
      <c r="H11" s="398"/>
    </row>
    <row r="12" spans="2:9">
      <c r="B12" s="378" t="s">
        <v>1587</v>
      </c>
      <c r="C12" s="396">
        <v>46747763891.199997</v>
      </c>
      <c r="D12" s="397">
        <v>45920348012.919998</v>
      </c>
      <c r="E12" s="397">
        <v>827415878.27999926</v>
      </c>
      <c r="F12" s="397">
        <v>574683068.88999999</v>
      </c>
      <c r="G12" s="398"/>
      <c r="H12" s="398"/>
    </row>
    <row r="13" spans="2:9">
      <c r="B13" s="378" t="s">
        <v>1588</v>
      </c>
      <c r="C13" s="396">
        <v>45726698485.839996</v>
      </c>
      <c r="D13" s="397">
        <v>45343396180.360001</v>
      </c>
      <c r="E13" s="397">
        <v>383302305.47999924</v>
      </c>
      <c r="F13" s="397"/>
      <c r="G13" s="398"/>
      <c r="H13" s="398"/>
    </row>
    <row r="14" spans="2:9">
      <c r="B14" s="378" t="s">
        <v>1589</v>
      </c>
      <c r="C14" s="396">
        <v>1021065405.36</v>
      </c>
      <c r="D14" s="397">
        <v>576951832.55999994</v>
      </c>
      <c r="E14" s="397">
        <v>444113572.80000001</v>
      </c>
      <c r="F14" s="397">
        <v>574683068.88999999</v>
      </c>
      <c r="G14" s="398"/>
      <c r="H14" s="398"/>
    </row>
    <row r="15" spans="2:9">
      <c r="B15" s="378" t="s">
        <v>1590</v>
      </c>
      <c r="C15" s="396">
        <v>17070019.140000001</v>
      </c>
      <c r="D15" s="397"/>
      <c r="E15" s="397">
        <v>17070019.140000001</v>
      </c>
      <c r="F15" s="397"/>
      <c r="G15" s="398"/>
      <c r="H15" s="398"/>
    </row>
    <row r="16" spans="2:9">
      <c r="B16" s="378" t="s">
        <v>1591</v>
      </c>
      <c r="C16" s="396">
        <v>431353866.91000003</v>
      </c>
      <c r="D16" s="397">
        <v>431353866.91000003</v>
      </c>
      <c r="E16" s="397"/>
      <c r="F16" s="397"/>
      <c r="G16" s="398"/>
      <c r="H16" s="398"/>
    </row>
    <row r="17" spans="2:8">
      <c r="B17" s="378" t="s">
        <v>1592</v>
      </c>
      <c r="C17" s="396">
        <v>84361376.299999997</v>
      </c>
      <c r="D17" s="397">
        <v>84361376.299999997</v>
      </c>
      <c r="E17" s="397"/>
      <c r="F17" s="397"/>
      <c r="G17" s="398"/>
      <c r="H17" s="398"/>
    </row>
    <row r="18" spans="2:8">
      <c r="B18" s="378" t="s">
        <v>1593</v>
      </c>
      <c r="C18" s="396">
        <v>44435709.979999997</v>
      </c>
      <c r="D18" s="397">
        <v>8507817.7299999967</v>
      </c>
      <c r="E18" s="397"/>
      <c r="F18" s="397"/>
      <c r="G18" s="398"/>
      <c r="H18" s="398">
        <v>35927892.25</v>
      </c>
    </row>
    <row r="19" spans="2:8">
      <c r="B19" s="378" t="s">
        <v>1594</v>
      </c>
      <c r="C19" s="396">
        <v>12686262.949999999</v>
      </c>
      <c r="D19" s="397">
        <v>12686262.949999999</v>
      </c>
      <c r="E19" s="397"/>
      <c r="F19" s="397"/>
      <c r="G19" s="398"/>
      <c r="H19" s="398"/>
    </row>
    <row r="20" spans="2:8">
      <c r="B20" s="378" t="s">
        <v>1595</v>
      </c>
      <c r="C20" s="396">
        <v>48855346.990000002</v>
      </c>
      <c r="D20" s="397">
        <v>48855346.990000002</v>
      </c>
      <c r="E20" s="397"/>
      <c r="F20" s="397"/>
      <c r="G20" s="398"/>
      <c r="H20" s="398">
        <v>13152193.199999999</v>
      </c>
    </row>
    <row r="21" spans="2:8">
      <c r="B21" s="378" t="s">
        <v>177</v>
      </c>
      <c r="C21" s="396">
        <v>159367588.83000001</v>
      </c>
      <c r="D21" s="397">
        <v>159367588.83000001</v>
      </c>
      <c r="E21" s="397"/>
      <c r="F21" s="397"/>
      <c r="G21" s="398"/>
      <c r="H21" s="398"/>
    </row>
    <row r="22" spans="2:8">
      <c r="B22" s="378" t="s">
        <v>1596</v>
      </c>
      <c r="C22" s="396"/>
      <c r="D22" s="397"/>
      <c r="E22" s="397"/>
      <c r="F22" s="397"/>
      <c r="G22" s="398"/>
      <c r="H22" s="398"/>
    </row>
    <row r="23" spans="2:8">
      <c r="B23" s="180" t="s">
        <v>1597</v>
      </c>
      <c r="C23" s="399">
        <v>53011860362.800003</v>
      </c>
      <c r="D23" s="399">
        <v>51660869239.000008</v>
      </c>
      <c r="E23" s="399">
        <v>1314654406.6299994</v>
      </c>
      <c r="F23" s="399">
        <v>574683068.88999999</v>
      </c>
      <c r="G23" s="399">
        <v>45431585.940000251</v>
      </c>
      <c r="H23" s="399">
        <v>49080085.450000003</v>
      </c>
    </row>
    <row r="24" spans="2:8">
      <c r="B24" s="254"/>
      <c r="C24" s="255"/>
      <c r="D24" s="255"/>
      <c r="E24" s="256"/>
      <c r="F24" s="256"/>
      <c r="G24" s="257"/>
      <c r="H24" s="257"/>
    </row>
    <row r="25" spans="2:8">
      <c r="B25" s="565" t="s">
        <v>1050</v>
      </c>
      <c r="C25" s="566"/>
      <c r="D25" s="566"/>
      <c r="E25" s="566"/>
      <c r="F25" s="566"/>
      <c r="G25" s="566"/>
      <c r="H25" s="567"/>
    </row>
    <row r="26" spans="2:8">
      <c r="B26" s="378" t="s">
        <v>1598</v>
      </c>
      <c r="C26" s="396">
        <v>44398251.979999997</v>
      </c>
      <c r="D26" s="397"/>
      <c r="E26" s="397">
        <v>44398251.980000004</v>
      </c>
      <c r="F26" s="397"/>
      <c r="G26" s="398">
        <v>42831161.019999914</v>
      </c>
      <c r="H26" s="398"/>
    </row>
    <row r="27" spans="2:8">
      <c r="B27" s="378" t="s">
        <v>1599</v>
      </c>
      <c r="C27" s="396">
        <v>742648663.49000001</v>
      </c>
      <c r="D27" s="397"/>
      <c r="E27" s="397"/>
      <c r="F27" s="397"/>
      <c r="G27" s="398"/>
      <c r="H27" s="398">
        <v>742648663.49000001</v>
      </c>
    </row>
    <row r="28" spans="2:8">
      <c r="B28" s="378" t="s">
        <v>1600</v>
      </c>
      <c r="C28" s="396">
        <v>49541564774.739998</v>
      </c>
      <c r="D28" s="397"/>
      <c r="E28" s="397">
        <v>84359391.47518836</v>
      </c>
      <c r="F28" s="397"/>
      <c r="G28" s="398"/>
      <c r="H28" s="398">
        <v>49457205383.264809</v>
      </c>
    </row>
    <row r="29" spans="2:8">
      <c r="B29" s="378" t="s">
        <v>1601</v>
      </c>
      <c r="C29" s="396">
        <v>1453844633.04</v>
      </c>
      <c r="D29" s="397"/>
      <c r="E29" s="397">
        <v>2943585.31</v>
      </c>
      <c r="F29" s="397"/>
      <c r="G29" s="398"/>
      <c r="H29" s="398">
        <v>1450901047.73</v>
      </c>
    </row>
    <row r="30" spans="2:8">
      <c r="B30" s="378" t="s">
        <v>1602</v>
      </c>
      <c r="C30" s="396">
        <v>41200800246.489998</v>
      </c>
      <c r="D30" s="397"/>
      <c r="E30" s="397">
        <v>2590455.9300000002</v>
      </c>
      <c r="F30" s="397"/>
      <c r="G30" s="398"/>
      <c r="H30" s="398">
        <v>41198209790.559998</v>
      </c>
    </row>
    <row r="31" spans="2:8">
      <c r="B31" s="378" t="s">
        <v>1603</v>
      </c>
      <c r="C31" s="396">
        <v>6362888119.79</v>
      </c>
      <c r="D31" s="397"/>
      <c r="E31" s="397">
        <v>0</v>
      </c>
      <c r="F31" s="397"/>
      <c r="G31" s="398"/>
      <c r="H31" s="398">
        <v>6362888119.79</v>
      </c>
    </row>
    <row r="32" spans="2:8">
      <c r="B32" s="378" t="s">
        <v>1604</v>
      </c>
      <c r="C32" s="396">
        <v>226316082.06999999</v>
      </c>
      <c r="D32" s="397"/>
      <c r="E32" s="397">
        <v>0</v>
      </c>
      <c r="F32" s="397"/>
      <c r="G32" s="398"/>
      <c r="H32" s="398">
        <v>226316082.06999999</v>
      </c>
    </row>
    <row r="33" spans="2:8">
      <c r="B33" s="378" t="s">
        <v>1605</v>
      </c>
      <c r="C33" s="396">
        <v>297715693.35000002</v>
      </c>
      <c r="D33" s="397"/>
      <c r="E33" s="397">
        <v>78825350.235188365</v>
      </c>
      <c r="F33" s="397"/>
      <c r="G33" s="398"/>
      <c r="H33" s="398">
        <v>218890343.11481166</v>
      </c>
    </row>
    <row r="34" spans="2:8">
      <c r="B34" s="378" t="s">
        <v>1606</v>
      </c>
      <c r="C34" s="396"/>
      <c r="D34" s="397"/>
      <c r="E34" s="397"/>
      <c r="F34" s="397"/>
      <c r="G34" s="398"/>
      <c r="H34" s="398"/>
    </row>
    <row r="35" spans="2:8">
      <c r="B35" s="378" t="s">
        <v>1590</v>
      </c>
      <c r="C35" s="396">
        <v>53640768</v>
      </c>
      <c r="D35" s="397"/>
      <c r="E35" s="397">
        <v>53640768</v>
      </c>
      <c r="F35" s="397"/>
      <c r="G35" s="398"/>
      <c r="H35" s="398"/>
    </row>
    <row r="36" spans="2:8">
      <c r="B36" s="378" t="s">
        <v>1591</v>
      </c>
      <c r="C36" s="396">
        <v>3787638.65</v>
      </c>
      <c r="D36" s="397"/>
      <c r="E36" s="397">
        <v>3787638.65</v>
      </c>
      <c r="F36" s="397"/>
      <c r="G36" s="398"/>
      <c r="H36" s="398"/>
    </row>
    <row r="37" spans="2:8">
      <c r="B37" s="378" t="s">
        <v>1607</v>
      </c>
      <c r="C37" s="396">
        <v>239689859.30000001</v>
      </c>
      <c r="D37" s="397">
        <v>8695902.7899999991</v>
      </c>
      <c r="E37" s="397"/>
      <c r="F37" s="397"/>
      <c r="G37" s="398"/>
      <c r="H37" s="398">
        <v>239689859.30000001</v>
      </c>
    </row>
    <row r="38" spans="2:8">
      <c r="B38" s="378" t="s">
        <v>1608</v>
      </c>
      <c r="C38" s="396">
        <v>51563175.039999999</v>
      </c>
      <c r="D38" s="397"/>
      <c r="E38" s="397"/>
      <c r="F38" s="397"/>
      <c r="G38" s="398"/>
      <c r="H38" s="398">
        <v>51563175.039999999</v>
      </c>
    </row>
    <row r="39" spans="2:8">
      <c r="B39" s="378" t="s">
        <v>1609</v>
      </c>
      <c r="C39" s="396">
        <v>140548040.50999999</v>
      </c>
      <c r="D39" s="397"/>
      <c r="E39" s="397"/>
      <c r="F39" s="397"/>
      <c r="G39" s="398"/>
      <c r="H39" s="398">
        <v>140548040.50999999</v>
      </c>
    </row>
    <row r="40" spans="2:8">
      <c r="B40" s="378" t="s">
        <v>1610</v>
      </c>
      <c r="C40" s="396"/>
      <c r="D40" s="397"/>
      <c r="E40" s="397"/>
      <c r="F40" s="397"/>
      <c r="G40" s="398"/>
      <c r="H40" s="398"/>
    </row>
    <row r="41" spans="2:8">
      <c r="B41" s="378" t="s">
        <v>1611</v>
      </c>
      <c r="C41" s="396">
        <v>2194019192.0799999</v>
      </c>
      <c r="D41" s="397"/>
      <c r="E41" s="397"/>
      <c r="F41" s="397"/>
      <c r="G41" s="398"/>
      <c r="H41" s="398">
        <v>2194019192.0799999</v>
      </c>
    </row>
    <row r="42" spans="2:8">
      <c r="B42" s="180" t="s">
        <v>1612</v>
      </c>
      <c r="C42" s="399">
        <v>53011860363.790001</v>
      </c>
      <c r="D42" s="399">
        <v>8695902.7899999991</v>
      </c>
      <c r="E42" s="399">
        <v>186186050.10518837</v>
      </c>
      <c r="F42" s="399">
        <v>0</v>
      </c>
      <c r="G42" s="399">
        <v>42831161.019999914</v>
      </c>
      <c r="H42" s="399">
        <v>52825674313.684814</v>
      </c>
    </row>
  </sheetData>
  <mergeCells count="5">
    <mergeCell ref="B6:H6"/>
    <mergeCell ref="B25:H25"/>
    <mergeCell ref="D4:H4"/>
    <mergeCell ref="C4:C5"/>
    <mergeCell ref="B2:H2"/>
  </mergeCells>
  <pageMargins left="0.7" right="0.7" top="0.75" bottom="0.75" header="0.3" footer="0.3"/>
  <pageSetup paperSize="9" scale="60" orientation="landscape" horizontalDpi="1200" verticalDpi="1200" r:id="rId1"/>
  <headerFooter>
    <oddHeader>&amp;CEN
Annex V</oddHeader>
    <oddFooter>&amp;C&amp;"Calibri"&amp;11&amp;K000000&amp;P_x000D_&amp;1#&amp;"Calibri"&amp;10&amp;K000000Internal</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7">
    <pageSetUpPr fitToPage="1"/>
  </sheetPr>
  <dimension ref="B1:O27"/>
  <sheetViews>
    <sheetView showGridLines="0" showRowColHeaders="0" zoomScale="60" zoomScaleNormal="60" workbookViewId="0">
      <selection activeCell="O25" sqref="B7:O25"/>
    </sheetView>
  </sheetViews>
  <sheetFormatPr defaultColWidth="9.140625" defaultRowHeight="15"/>
  <cols>
    <col min="1" max="1" width="2.5703125" style="50" customWidth="1"/>
    <col min="2" max="2" width="17.28515625" style="50" customWidth="1"/>
    <col min="3" max="3" width="20" style="50" customWidth="1"/>
    <col min="4" max="15" width="14.140625" style="50" customWidth="1"/>
    <col min="16" max="16384" width="9.140625" style="50"/>
  </cols>
  <sheetData>
    <row r="1" spans="2:15" ht="10.15" customHeight="1">
      <c r="N1" s="66"/>
    </row>
    <row r="2" spans="2:15" ht="27.95" customHeight="1">
      <c r="B2" s="562" t="s">
        <v>1682</v>
      </c>
      <c r="C2" s="563"/>
      <c r="D2" s="563"/>
      <c r="E2" s="563"/>
      <c r="F2" s="563"/>
      <c r="G2" s="563"/>
      <c r="H2" s="563"/>
      <c r="I2" s="563"/>
      <c r="J2" s="563"/>
      <c r="K2" s="563"/>
      <c r="L2" s="563"/>
      <c r="M2" s="563"/>
      <c r="N2" s="563"/>
      <c r="O2" s="563"/>
    </row>
    <row r="3" spans="2:15" ht="14.45" customHeight="1">
      <c r="B3" s="172"/>
    </row>
    <row r="4" spans="2:15">
      <c r="B4" s="392" t="s">
        <v>1057</v>
      </c>
      <c r="C4" s="392" t="s">
        <v>1712</v>
      </c>
    </row>
    <row r="6" spans="2:15">
      <c r="B6" s="19"/>
    </row>
    <row r="7" spans="2:15" ht="75">
      <c r="B7" s="540"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1"/>
      <c r="C8" s="542" t="s">
        <v>407</v>
      </c>
      <c r="D8" s="252">
        <v>402305981.63999999</v>
      </c>
      <c r="E8" s="252">
        <v>33913258.380000003</v>
      </c>
      <c r="F8" s="252">
        <v>1.0914999999999999</v>
      </c>
      <c r="G8" s="252">
        <v>439355962.028</v>
      </c>
      <c r="H8" s="251">
        <v>6.9999999999999999E-4</v>
      </c>
      <c r="I8" s="252">
        <v>6496</v>
      </c>
      <c r="J8" s="251">
        <v>0.16700000000000001</v>
      </c>
      <c r="K8" s="252"/>
      <c r="L8" s="252">
        <v>11355414.2161</v>
      </c>
      <c r="M8" s="252">
        <v>2.58E-2</v>
      </c>
      <c r="N8" s="252">
        <v>51617.0049</v>
      </c>
      <c r="O8" s="252">
        <v>-121610.21279999999</v>
      </c>
    </row>
    <row r="9" spans="2:15">
      <c r="B9" s="543"/>
      <c r="C9" s="546" t="s">
        <v>467</v>
      </c>
      <c r="D9" s="252">
        <v>371540406.43000001</v>
      </c>
      <c r="E9" s="252">
        <v>30011369.82</v>
      </c>
      <c r="F9" s="252">
        <v>1.0773999999999999</v>
      </c>
      <c r="G9" s="252">
        <v>403893134.97000003</v>
      </c>
      <c r="H9" s="251">
        <v>5.9999999999999995E-4</v>
      </c>
      <c r="I9" s="252">
        <v>4914</v>
      </c>
      <c r="J9" s="251">
        <v>0.1583</v>
      </c>
      <c r="K9" s="252"/>
      <c r="L9" s="252">
        <v>8893489.8248999994</v>
      </c>
      <c r="M9" s="252">
        <v>2.1999999999999999E-2</v>
      </c>
      <c r="N9" s="252">
        <v>38875.051800000001</v>
      </c>
      <c r="O9" s="252">
        <v>-70302.559999999998</v>
      </c>
    </row>
    <row r="10" spans="2:15">
      <c r="B10" s="543"/>
      <c r="C10" s="546" t="s">
        <v>468</v>
      </c>
      <c r="D10" s="252">
        <v>30765575.210000001</v>
      </c>
      <c r="E10" s="252">
        <v>3901888.56</v>
      </c>
      <c r="F10" s="252">
        <v>1.1998</v>
      </c>
      <c r="G10" s="252">
        <v>35462827.057999998</v>
      </c>
      <c r="H10" s="251">
        <v>1.2999999999999999E-3</v>
      </c>
      <c r="I10" s="252">
        <v>1582</v>
      </c>
      <c r="J10" s="251">
        <v>0.26569999999999999</v>
      </c>
      <c r="K10" s="252"/>
      <c r="L10" s="252">
        <v>2461924.3912</v>
      </c>
      <c r="M10" s="252">
        <v>6.9400000000000003E-2</v>
      </c>
      <c r="N10" s="252">
        <v>12741.953100000001</v>
      </c>
      <c r="O10" s="252">
        <v>-51307.652800000003</v>
      </c>
    </row>
    <row r="11" spans="2:15">
      <c r="B11" s="543"/>
      <c r="C11" s="542" t="s">
        <v>408</v>
      </c>
      <c r="D11" s="252">
        <v>152931677.78999999</v>
      </c>
      <c r="E11" s="252">
        <v>23377960.940000001</v>
      </c>
      <c r="F11" s="252">
        <v>1.0547</v>
      </c>
      <c r="G11" s="252">
        <v>177649762.36000001</v>
      </c>
      <c r="H11" s="251">
        <v>1.6999999999999999E-3</v>
      </c>
      <c r="I11" s="252">
        <v>4306</v>
      </c>
      <c r="J11" s="251">
        <v>0.23330000000000001</v>
      </c>
      <c r="K11" s="252"/>
      <c r="L11" s="252">
        <v>12428458.194</v>
      </c>
      <c r="M11" s="252">
        <v>7.0000000000000007E-2</v>
      </c>
      <c r="N11" s="252">
        <v>71516.783899999995</v>
      </c>
      <c r="O11" s="252">
        <v>-104580.8588</v>
      </c>
    </row>
    <row r="12" spans="2:15">
      <c r="B12" s="543"/>
      <c r="C12" s="542" t="s">
        <v>409</v>
      </c>
      <c r="D12" s="252">
        <v>342827661.44</v>
      </c>
      <c r="E12" s="252">
        <v>48660177.770000003</v>
      </c>
      <c r="F12" s="252">
        <v>1.0647</v>
      </c>
      <c r="G12" s="252">
        <v>394862740.75999999</v>
      </c>
      <c r="H12" s="251">
        <v>3.0999999999999999E-3</v>
      </c>
      <c r="I12" s="252">
        <v>7023</v>
      </c>
      <c r="J12" s="251">
        <v>0.2233</v>
      </c>
      <c r="K12" s="252"/>
      <c r="L12" s="252">
        <v>38684249.340000004</v>
      </c>
      <c r="M12" s="252">
        <v>9.8000000000000004E-2</v>
      </c>
      <c r="N12" s="252">
        <v>273462.76510000002</v>
      </c>
      <c r="O12" s="252">
        <v>-181701.18890000001</v>
      </c>
    </row>
    <row r="13" spans="2:15">
      <c r="B13" s="543"/>
      <c r="C13" s="542" t="s">
        <v>410</v>
      </c>
      <c r="D13" s="252">
        <v>245400490.06</v>
      </c>
      <c r="E13" s="252">
        <v>15603473.77</v>
      </c>
      <c r="F13" s="252">
        <v>1.0790999999999999</v>
      </c>
      <c r="G13" s="252">
        <v>262342725.46000001</v>
      </c>
      <c r="H13" s="251">
        <v>6.0000000000000001E-3</v>
      </c>
      <c r="I13" s="252">
        <v>3799</v>
      </c>
      <c r="J13" s="251">
        <v>0.1633</v>
      </c>
      <c r="K13" s="252"/>
      <c r="L13" s="252">
        <v>28093314.870000001</v>
      </c>
      <c r="M13" s="252">
        <v>0.1071</v>
      </c>
      <c r="N13" s="252">
        <v>261152.15820000001</v>
      </c>
      <c r="O13" s="252">
        <v>-218831.8934</v>
      </c>
    </row>
    <row r="14" spans="2:15">
      <c r="B14" s="543"/>
      <c r="C14" s="542" t="s">
        <v>411</v>
      </c>
      <c r="D14" s="252">
        <v>358684759.19</v>
      </c>
      <c r="E14" s="252">
        <v>45971293.979999997</v>
      </c>
      <c r="F14" s="252">
        <v>1.0510999999999999</v>
      </c>
      <c r="G14" s="252">
        <v>407353907.57999998</v>
      </c>
      <c r="H14" s="251">
        <v>1.2800000000000001E-2</v>
      </c>
      <c r="I14" s="252">
        <v>6291</v>
      </c>
      <c r="J14" s="251">
        <v>0.2271</v>
      </c>
      <c r="K14" s="252"/>
      <c r="L14" s="252">
        <v>80282460.601999998</v>
      </c>
      <c r="M14" s="252">
        <v>0.1971</v>
      </c>
      <c r="N14" s="252">
        <v>1141790.4468</v>
      </c>
      <c r="O14" s="252">
        <v>-662673.53</v>
      </c>
    </row>
    <row r="15" spans="2:15">
      <c r="B15" s="543"/>
      <c r="C15" s="546" t="s">
        <v>469</v>
      </c>
      <c r="D15" s="252">
        <v>231362609.03999999</v>
      </c>
      <c r="E15" s="252">
        <v>27965061.969999999</v>
      </c>
      <c r="F15" s="252">
        <v>1.0633999999999999</v>
      </c>
      <c r="G15" s="252">
        <v>261338288.40000001</v>
      </c>
      <c r="H15" s="251">
        <v>9.1999999999999998E-3</v>
      </c>
      <c r="I15" s="252">
        <v>4190</v>
      </c>
      <c r="J15" s="251">
        <v>0.24390000000000001</v>
      </c>
      <c r="K15" s="252"/>
      <c r="L15" s="252">
        <v>50435177.892999999</v>
      </c>
      <c r="M15" s="252">
        <v>0.193</v>
      </c>
      <c r="N15" s="252">
        <v>588388.14359999995</v>
      </c>
      <c r="O15" s="252">
        <v>-384781.21970000002</v>
      </c>
    </row>
    <row r="16" spans="2:15">
      <c r="B16" s="543"/>
      <c r="C16" s="546" t="s">
        <v>470</v>
      </c>
      <c r="D16" s="252">
        <v>127322150.15000001</v>
      </c>
      <c r="E16" s="252">
        <v>18006232.010000002</v>
      </c>
      <c r="F16" s="252">
        <v>1.0321</v>
      </c>
      <c r="G16" s="252">
        <v>146015619.18000001</v>
      </c>
      <c r="H16" s="251">
        <v>1.9199999999999998E-2</v>
      </c>
      <c r="I16" s="252">
        <v>2101</v>
      </c>
      <c r="J16" s="251">
        <v>0.19700000000000001</v>
      </c>
      <c r="K16" s="252"/>
      <c r="L16" s="252">
        <v>29847282.708999999</v>
      </c>
      <c r="M16" s="252">
        <v>0.2044</v>
      </c>
      <c r="N16" s="252">
        <v>553402.30319999997</v>
      </c>
      <c r="O16" s="252">
        <v>-277892.31030000001</v>
      </c>
    </row>
    <row r="17" spans="2:15">
      <c r="B17" s="543"/>
      <c r="C17" s="542" t="s">
        <v>412</v>
      </c>
      <c r="D17" s="252">
        <v>59842140.310000002</v>
      </c>
      <c r="E17" s="252">
        <v>6482214.4800000004</v>
      </c>
      <c r="F17" s="252">
        <v>1.0661</v>
      </c>
      <c r="G17" s="252">
        <v>66887944.285999998</v>
      </c>
      <c r="H17" s="251">
        <v>4.6800000000000001E-2</v>
      </c>
      <c r="I17" s="252">
        <v>1478</v>
      </c>
      <c r="J17" s="251">
        <v>0.25619999999999998</v>
      </c>
      <c r="K17" s="252"/>
      <c r="L17" s="252">
        <v>20663998.0348</v>
      </c>
      <c r="M17" s="252">
        <v>0.30890000000000001</v>
      </c>
      <c r="N17" s="252">
        <v>788623.38729999994</v>
      </c>
      <c r="O17" s="252">
        <v>-595917.6459</v>
      </c>
    </row>
    <row r="18" spans="2:15">
      <c r="B18" s="543"/>
      <c r="C18" s="546" t="s">
        <v>471</v>
      </c>
      <c r="D18" s="252">
        <v>20479181.920000002</v>
      </c>
      <c r="E18" s="252">
        <v>1617837.51</v>
      </c>
      <c r="F18" s="252">
        <v>1.0810999999999999</v>
      </c>
      <c r="G18" s="252">
        <v>22335447.612</v>
      </c>
      <c r="H18" s="251">
        <v>3.3399999999999999E-2</v>
      </c>
      <c r="I18" s="252">
        <v>797</v>
      </c>
      <c r="J18" s="251">
        <v>0.2898</v>
      </c>
      <c r="K18" s="252"/>
      <c r="L18" s="252">
        <v>7726414.0707999999</v>
      </c>
      <c r="M18" s="252">
        <v>0.34589999999999999</v>
      </c>
      <c r="N18" s="252">
        <v>214468.2795</v>
      </c>
      <c r="O18" s="252">
        <v>-257839.33559999999</v>
      </c>
    </row>
    <row r="19" spans="2:15">
      <c r="B19" s="543"/>
      <c r="C19" s="546" t="s">
        <v>472</v>
      </c>
      <c r="D19" s="252">
        <v>39362958.390000001</v>
      </c>
      <c r="E19" s="252">
        <v>4864376.97</v>
      </c>
      <c r="F19" s="252">
        <v>1.0611999999999999</v>
      </c>
      <c r="G19" s="252">
        <v>44552496.674000002</v>
      </c>
      <c r="H19" s="251">
        <v>5.3499999999999999E-2</v>
      </c>
      <c r="I19" s="252">
        <v>681</v>
      </c>
      <c r="J19" s="251">
        <v>0.23930000000000001</v>
      </c>
      <c r="K19" s="252"/>
      <c r="L19" s="252">
        <v>12937583.964</v>
      </c>
      <c r="M19" s="252">
        <v>0.29039999999999999</v>
      </c>
      <c r="N19" s="252">
        <v>574155.1078</v>
      </c>
      <c r="O19" s="252">
        <v>-338078.31030000001</v>
      </c>
    </row>
    <row r="20" spans="2:15">
      <c r="B20" s="543"/>
      <c r="C20" s="542" t="s">
        <v>413</v>
      </c>
      <c r="D20" s="252">
        <v>47888644.399999999</v>
      </c>
      <c r="E20" s="252">
        <v>5412391.4400000004</v>
      </c>
      <c r="F20" s="252">
        <v>1.0764</v>
      </c>
      <c r="G20" s="252">
        <v>53752651.733999997</v>
      </c>
      <c r="H20" s="251">
        <v>0.14080000000000001</v>
      </c>
      <c r="I20" s="252">
        <v>1091</v>
      </c>
      <c r="J20" s="251">
        <v>0.2097</v>
      </c>
      <c r="K20" s="252"/>
      <c r="L20" s="252">
        <v>17347216.106400002</v>
      </c>
      <c r="M20" s="252">
        <v>0.32269999999999999</v>
      </c>
      <c r="N20" s="252">
        <v>1717932.9256</v>
      </c>
      <c r="O20" s="252">
        <v>-879322.42500000005</v>
      </c>
    </row>
    <row r="21" spans="2:15">
      <c r="B21" s="543"/>
      <c r="C21" s="546" t="s">
        <v>473</v>
      </c>
      <c r="D21" s="252">
        <v>42768717.390000001</v>
      </c>
      <c r="E21" s="252">
        <v>5370002.0599999996</v>
      </c>
      <c r="F21" s="252">
        <v>1.0765</v>
      </c>
      <c r="G21" s="252">
        <v>48564879.005999997</v>
      </c>
      <c r="H21" s="251">
        <v>0.1211</v>
      </c>
      <c r="I21" s="252">
        <v>804</v>
      </c>
      <c r="J21" s="251">
        <v>0.20119999999999999</v>
      </c>
      <c r="K21" s="252"/>
      <c r="L21" s="252">
        <v>14286958.67</v>
      </c>
      <c r="M21" s="252">
        <v>0.29420000000000002</v>
      </c>
      <c r="N21" s="252">
        <v>1183684.0089</v>
      </c>
      <c r="O21" s="252">
        <v>-492505.78499999997</v>
      </c>
    </row>
    <row r="22" spans="2:15">
      <c r="B22" s="543"/>
      <c r="C22" s="546" t="s">
        <v>474</v>
      </c>
      <c r="D22" s="252">
        <v>3208281.63</v>
      </c>
      <c r="E22" s="252">
        <v>42264.98</v>
      </c>
      <c r="F22" s="252">
        <v>1.0580000000000001</v>
      </c>
      <c r="G22" s="252">
        <v>3272507.16</v>
      </c>
      <c r="H22" s="251">
        <v>0.22459999999999999</v>
      </c>
      <c r="I22" s="252">
        <v>106</v>
      </c>
      <c r="J22" s="251">
        <v>0.2419</v>
      </c>
      <c r="K22" s="252"/>
      <c r="L22" s="252">
        <v>1553856.6055999999</v>
      </c>
      <c r="M22" s="252">
        <v>0.4748</v>
      </c>
      <c r="N22" s="252">
        <v>180732.5373</v>
      </c>
      <c r="O22" s="252">
        <v>-233958.07680000001</v>
      </c>
    </row>
    <row r="23" spans="2:15">
      <c r="B23" s="543"/>
      <c r="C23" s="546" t="s">
        <v>475</v>
      </c>
      <c r="D23" s="252">
        <v>1911645.38</v>
      </c>
      <c r="E23" s="252">
        <v>124.4</v>
      </c>
      <c r="F23" s="252">
        <v>1.2</v>
      </c>
      <c r="G23" s="252">
        <v>1915265.568</v>
      </c>
      <c r="H23" s="251">
        <v>0.49559999999999998</v>
      </c>
      <c r="I23" s="252">
        <v>181</v>
      </c>
      <c r="J23" s="251">
        <v>0.37259999999999999</v>
      </c>
      <c r="K23" s="252"/>
      <c r="L23" s="252">
        <v>1506400.8308000001</v>
      </c>
      <c r="M23" s="252">
        <v>0.78649999999999998</v>
      </c>
      <c r="N23" s="252">
        <v>353516.37939999998</v>
      </c>
      <c r="O23" s="252">
        <v>-152858.5632</v>
      </c>
    </row>
    <row r="24" spans="2:15">
      <c r="B24" s="544"/>
      <c r="C24" s="542" t="s">
        <v>414</v>
      </c>
      <c r="D24" s="252">
        <v>28511118.640000001</v>
      </c>
      <c r="E24" s="252">
        <v>991678.55</v>
      </c>
      <c r="F24" s="252">
        <v>1.0568</v>
      </c>
      <c r="G24" s="252">
        <v>29572368.905999999</v>
      </c>
      <c r="H24" s="251">
        <v>1</v>
      </c>
      <c r="I24" s="252">
        <v>647</v>
      </c>
      <c r="J24" s="251">
        <v>0.3498</v>
      </c>
      <c r="K24" s="252"/>
      <c r="L24" s="252">
        <v>9961643.1500000004</v>
      </c>
      <c r="M24" s="252">
        <v>0.33689999999999998</v>
      </c>
      <c r="N24" s="252">
        <v>16326733.377</v>
      </c>
      <c r="O24" s="252">
        <v>-17341387.6741</v>
      </c>
    </row>
    <row r="25" spans="2:15" ht="14.45" customHeight="1">
      <c r="B25" s="697" t="str">
        <f>"Total " &amp; C4</f>
        <v>Total Retail - Other SME</v>
      </c>
      <c r="C25" s="698"/>
      <c r="D25" s="545">
        <v>1638392473.47</v>
      </c>
      <c r="E25" s="545">
        <v>180412449.31</v>
      </c>
      <c r="F25" s="545"/>
      <c r="G25" s="545">
        <v>1831778063.1140001</v>
      </c>
      <c r="H25" s="545"/>
      <c r="I25" s="545">
        <v>31131</v>
      </c>
      <c r="J25" s="545"/>
      <c r="K25" s="545"/>
      <c r="L25" s="545">
        <v>218816754.5133</v>
      </c>
      <c r="M25" s="545">
        <v>0.1195</v>
      </c>
      <c r="N25" s="545">
        <v>20632828.8488</v>
      </c>
      <c r="O25" s="545">
        <v>-20106025.4289</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48">
    <pageSetUpPr fitToPage="1"/>
  </sheetPr>
  <dimension ref="B1:O27"/>
  <sheetViews>
    <sheetView showGridLines="0" showRowColHeaders="0" zoomScale="60" zoomScaleNormal="60" workbookViewId="0">
      <selection activeCell="C4" sqref="B4:C4"/>
    </sheetView>
  </sheetViews>
  <sheetFormatPr defaultColWidth="9.140625" defaultRowHeight="15"/>
  <cols>
    <col min="1" max="1" width="2.5703125" style="50" customWidth="1"/>
    <col min="2" max="2" width="17.28515625" style="50" customWidth="1"/>
    <col min="3" max="3" width="20" style="50" customWidth="1"/>
    <col min="4" max="15" width="14.140625" style="50" customWidth="1"/>
    <col min="16" max="16384" width="9.140625" style="50"/>
  </cols>
  <sheetData>
    <row r="1" spans="2:15" ht="10.15" customHeight="1">
      <c r="N1" s="66"/>
    </row>
    <row r="2" spans="2:15" ht="27.95" customHeight="1">
      <c r="B2" s="562" t="s">
        <v>1682</v>
      </c>
      <c r="C2" s="563"/>
      <c r="D2" s="563"/>
      <c r="E2" s="563"/>
      <c r="F2" s="563"/>
      <c r="G2" s="563"/>
      <c r="H2" s="563"/>
      <c r="I2" s="563"/>
      <c r="J2" s="563"/>
      <c r="K2" s="563"/>
      <c r="L2" s="563"/>
      <c r="M2" s="563"/>
      <c r="N2" s="563"/>
      <c r="O2" s="563"/>
    </row>
    <row r="3" spans="2:15" ht="14.45" customHeight="1">
      <c r="B3" s="172"/>
    </row>
    <row r="4" spans="2:15" ht="30">
      <c r="B4" s="392" t="s">
        <v>1057</v>
      </c>
      <c r="C4" s="392" t="s">
        <v>1711</v>
      </c>
    </row>
    <row r="6" spans="2:15">
      <c r="B6" s="19"/>
    </row>
    <row r="7" spans="2:15" ht="75">
      <c r="B7" s="540"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1"/>
      <c r="C8" s="542" t="s">
        <v>407</v>
      </c>
      <c r="D8" s="252">
        <v>516397682.45999998</v>
      </c>
      <c r="E8" s="252">
        <v>38193961.530000001</v>
      </c>
      <c r="F8" s="252">
        <v>1.0616000000000001</v>
      </c>
      <c r="G8" s="252">
        <v>556947009.11000001</v>
      </c>
      <c r="H8" s="251">
        <v>6.9999999999999999E-4</v>
      </c>
      <c r="I8" s="252">
        <v>40955</v>
      </c>
      <c r="J8" s="251">
        <v>0.30570000000000003</v>
      </c>
      <c r="K8" s="252"/>
      <c r="L8" s="252">
        <v>37829524.953000002</v>
      </c>
      <c r="M8" s="252">
        <v>6.7900000000000002E-2</v>
      </c>
      <c r="N8" s="252">
        <v>132856.26519999999</v>
      </c>
      <c r="O8" s="252">
        <v>-111061.4515</v>
      </c>
    </row>
    <row r="9" spans="2:15">
      <c r="B9" s="543"/>
      <c r="C9" s="546" t="s">
        <v>467</v>
      </c>
      <c r="D9" s="252">
        <v>377543405.55000001</v>
      </c>
      <c r="E9" s="252">
        <v>31064231.739999998</v>
      </c>
      <c r="F9" s="252">
        <v>1.0644</v>
      </c>
      <c r="G9" s="252">
        <v>410603238.11000001</v>
      </c>
      <c r="H9" s="251">
        <v>5.0000000000000001E-4</v>
      </c>
      <c r="I9" s="252">
        <v>30446</v>
      </c>
      <c r="J9" s="251">
        <v>0.28599999999999998</v>
      </c>
      <c r="K9" s="252"/>
      <c r="L9" s="252">
        <v>20861463.805</v>
      </c>
      <c r="M9" s="252">
        <v>5.0799999999999998E-2</v>
      </c>
      <c r="N9" s="252">
        <v>67255.402900000001</v>
      </c>
      <c r="O9" s="252">
        <v>-63922.121500000001</v>
      </c>
    </row>
    <row r="10" spans="2:15">
      <c r="B10" s="543"/>
      <c r="C10" s="546" t="s">
        <v>468</v>
      </c>
      <c r="D10" s="252">
        <v>138854276.91</v>
      </c>
      <c r="E10" s="252">
        <v>7129729.79</v>
      </c>
      <c r="F10" s="252">
        <v>1.0495000000000001</v>
      </c>
      <c r="G10" s="252">
        <v>146343771</v>
      </c>
      <c r="H10" s="251">
        <v>1.1999999999999999E-3</v>
      </c>
      <c r="I10" s="252">
        <v>10509</v>
      </c>
      <c r="J10" s="251">
        <v>0.36059999999999998</v>
      </c>
      <c r="K10" s="252"/>
      <c r="L10" s="252">
        <v>16968061.147999998</v>
      </c>
      <c r="M10" s="252">
        <v>0.1159</v>
      </c>
      <c r="N10" s="252">
        <v>65600.862299999993</v>
      </c>
      <c r="O10" s="252">
        <v>-47139.33</v>
      </c>
    </row>
    <row r="11" spans="2:15">
      <c r="B11" s="543"/>
      <c r="C11" s="542" t="s">
        <v>408</v>
      </c>
      <c r="D11" s="252">
        <v>148194676.30000001</v>
      </c>
      <c r="E11" s="252">
        <v>2476104.3199999998</v>
      </c>
      <c r="F11" s="252">
        <v>1.0936999999999999</v>
      </c>
      <c r="G11" s="252">
        <v>150972310.75</v>
      </c>
      <c r="H11" s="251">
        <v>1.9E-3</v>
      </c>
      <c r="I11" s="252">
        <v>12120</v>
      </c>
      <c r="J11" s="251">
        <v>0.43469999999999998</v>
      </c>
      <c r="K11" s="252"/>
      <c r="L11" s="252">
        <v>28881541.386</v>
      </c>
      <c r="M11" s="252">
        <v>0.1913</v>
      </c>
      <c r="N11" s="252">
        <v>127299.31630000001</v>
      </c>
      <c r="O11" s="252">
        <v>-110923.39</v>
      </c>
    </row>
    <row r="12" spans="2:15">
      <c r="B12" s="543"/>
      <c r="C12" s="542" t="s">
        <v>409</v>
      </c>
      <c r="D12" s="252">
        <v>210877806.47999999</v>
      </c>
      <c r="E12" s="252">
        <v>7774015.6299999999</v>
      </c>
      <c r="F12" s="252">
        <v>1.0963000000000001</v>
      </c>
      <c r="G12" s="252">
        <v>219519114.94</v>
      </c>
      <c r="H12" s="251">
        <v>3.5999999999999999E-3</v>
      </c>
      <c r="I12" s="252">
        <v>16577</v>
      </c>
      <c r="J12" s="251">
        <v>0.43659999999999999</v>
      </c>
      <c r="K12" s="252"/>
      <c r="L12" s="252">
        <v>62682262.788999997</v>
      </c>
      <c r="M12" s="252">
        <v>0.28549999999999998</v>
      </c>
      <c r="N12" s="252">
        <v>344273.56900000002</v>
      </c>
      <c r="O12" s="252">
        <v>-381207.07</v>
      </c>
    </row>
    <row r="13" spans="2:15">
      <c r="B13" s="543"/>
      <c r="C13" s="542" t="s">
        <v>410</v>
      </c>
      <c r="D13" s="252">
        <v>116936064.18000001</v>
      </c>
      <c r="E13" s="252">
        <v>2437337.39</v>
      </c>
      <c r="F13" s="252">
        <v>1.0486</v>
      </c>
      <c r="G13" s="252">
        <v>119430714.36</v>
      </c>
      <c r="H13" s="251">
        <v>6.1000000000000004E-3</v>
      </c>
      <c r="I13" s="252">
        <v>8563</v>
      </c>
      <c r="J13" s="251">
        <v>0.47520000000000001</v>
      </c>
      <c r="K13" s="252"/>
      <c r="L13" s="252">
        <v>50473894.527000003</v>
      </c>
      <c r="M13" s="252">
        <v>0.42259999999999998</v>
      </c>
      <c r="N13" s="252">
        <v>346200.41979999997</v>
      </c>
      <c r="O13" s="252">
        <v>-378118.11450000003</v>
      </c>
    </row>
    <row r="14" spans="2:15">
      <c r="B14" s="543"/>
      <c r="C14" s="542" t="s">
        <v>411</v>
      </c>
      <c r="D14" s="252">
        <v>136186262.06</v>
      </c>
      <c r="E14" s="252">
        <v>6580700.29</v>
      </c>
      <c r="F14" s="252">
        <v>1.0495000000000001</v>
      </c>
      <c r="G14" s="252">
        <v>143400583.31200001</v>
      </c>
      <c r="H14" s="251">
        <v>1.32E-2</v>
      </c>
      <c r="I14" s="252">
        <v>10382</v>
      </c>
      <c r="J14" s="251">
        <v>0.46429999999999999</v>
      </c>
      <c r="K14" s="252"/>
      <c r="L14" s="252">
        <v>81358221.638999999</v>
      </c>
      <c r="M14" s="252">
        <v>0.56730000000000003</v>
      </c>
      <c r="N14" s="252">
        <v>875065.41280000005</v>
      </c>
      <c r="O14" s="252">
        <v>-1457656.37</v>
      </c>
    </row>
    <row r="15" spans="2:15">
      <c r="B15" s="543"/>
      <c r="C15" s="546" t="s">
        <v>469</v>
      </c>
      <c r="D15" s="252">
        <v>106817605.11</v>
      </c>
      <c r="E15" s="252">
        <v>5580525.2800000003</v>
      </c>
      <c r="F15" s="252">
        <v>1.0541</v>
      </c>
      <c r="G15" s="252">
        <v>112966105.73</v>
      </c>
      <c r="H15" s="251">
        <v>1.11E-2</v>
      </c>
      <c r="I15" s="252">
        <v>8247</v>
      </c>
      <c r="J15" s="251">
        <v>0.46389999999999998</v>
      </c>
      <c r="K15" s="252"/>
      <c r="L15" s="252">
        <v>60826578.588</v>
      </c>
      <c r="M15" s="252">
        <v>0.53839999999999999</v>
      </c>
      <c r="N15" s="252">
        <v>577242.61640000006</v>
      </c>
      <c r="O15" s="252">
        <v>-954632.8</v>
      </c>
    </row>
    <row r="16" spans="2:15">
      <c r="B16" s="543"/>
      <c r="C16" s="546" t="s">
        <v>470</v>
      </c>
      <c r="D16" s="252">
        <v>29368656.949999999</v>
      </c>
      <c r="E16" s="252">
        <v>1000175.01</v>
      </c>
      <c r="F16" s="252">
        <v>1.0242</v>
      </c>
      <c r="G16" s="252">
        <v>30434477.581999999</v>
      </c>
      <c r="H16" s="251">
        <v>2.1000000000000001E-2</v>
      </c>
      <c r="I16" s="252">
        <v>2135</v>
      </c>
      <c r="J16" s="251">
        <v>0.46600000000000003</v>
      </c>
      <c r="K16" s="252"/>
      <c r="L16" s="252">
        <v>20531643.050999999</v>
      </c>
      <c r="M16" s="252">
        <v>0.67459999999999998</v>
      </c>
      <c r="N16" s="252">
        <v>297822.79639999999</v>
      </c>
      <c r="O16" s="252">
        <v>-503023.57</v>
      </c>
    </row>
    <row r="17" spans="2:15">
      <c r="B17" s="543"/>
      <c r="C17" s="542" t="s">
        <v>412</v>
      </c>
      <c r="D17" s="252">
        <v>58989766.409999996</v>
      </c>
      <c r="E17" s="252">
        <v>1567718.85</v>
      </c>
      <c r="F17" s="252">
        <v>1.0297000000000001</v>
      </c>
      <c r="G17" s="252">
        <v>60640980.299000002</v>
      </c>
      <c r="H17" s="251">
        <v>4.7600000000000003E-2</v>
      </c>
      <c r="I17" s="252">
        <v>4439</v>
      </c>
      <c r="J17" s="251">
        <v>0.45340000000000003</v>
      </c>
      <c r="K17" s="252"/>
      <c r="L17" s="252">
        <v>44733679.318999998</v>
      </c>
      <c r="M17" s="252">
        <v>0.73770000000000002</v>
      </c>
      <c r="N17" s="252">
        <v>1318606.4776000001</v>
      </c>
      <c r="O17" s="252">
        <v>-1634603.2205000001</v>
      </c>
    </row>
    <row r="18" spans="2:15">
      <c r="B18" s="543"/>
      <c r="C18" s="546" t="s">
        <v>471</v>
      </c>
      <c r="D18" s="252">
        <v>38338120.090000004</v>
      </c>
      <c r="E18" s="252">
        <v>1267454.98</v>
      </c>
      <c r="F18" s="252">
        <v>1.0310999999999999</v>
      </c>
      <c r="G18" s="252">
        <v>39666232.388999999</v>
      </c>
      <c r="H18" s="251">
        <v>3.5000000000000003E-2</v>
      </c>
      <c r="I18" s="252">
        <v>2778</v>
      </c>
      <c r="J18" s="251">
        <v>0.44159999999999999</v>
      </c>
      <c r="K18" s="252"/>
      <c r="L18" s="252">
        <v>27561875.98</v>
      </c>
      <c r="M18" s="252">
        <v>0.69479999999999997</v>
      </c>
      <c r="N18" s="252">
        <v>615035.92940000002</v>
      </c>
      <c r="O18" s="252">
        <v>-872823.68050000002</v>
      </c>
    </row>
    <row r="19" spans="2:15">
      <c r="B19" s="543"/>
      <c r="C19" s="546" t="s">
        <v>472</v>
      </c>
      <c r="D19" s="252">
        <v>20651646.32</v>
      </c>
      <c r="E19" s="252">
        <v>300263.87</v>
      </c>
      <c r="F19" s="252">
        <v>1.0233000000000001</v>
      </c>
      <c r="G19" s="252">
        <v>20974747.91</v>
      </c>
      <c r="H19" s="251">
        <v>7.1300000000000002E-2</v>
      </c>
      <c r="I19" s="252">
        <v>1661</v>
      </c>
      <c r="J19" s="251">
        <v>0.47570000000000001</v>
      </c>
      <c r="K19" s="252"/>
      <c r="L19" s="252">
        <v>17171803.339000002</v>
      </c>
      <c r="M19" s="252">
        <v>0.81869999999999998</v>
      </c>
      <c r="N19" s="252">
        <v>703570.54819999996</v>
      </c>
      <c r="O19" s="252">
        <v>-761779.54</v>
      </c>
    </row>
    <row r="20" spans="2:15">
      <c r="B20" s="543"/>
      <c r="C20" s="542" t="s">
        <v>413</v>
      </c>
      <c r="D20" s="252">
        <v>14851658.539999999</v>
      </c>
      <c r="E20" s="252">
        <v>358220.79</v>
      </c>
      <c r="F20" s="252">
        <v>0.88290000000000002</v>
      </c>
      <c r="G20" s="252">
        <v>15179917.161</v>
      </c>
      <c r="H20" s="251">
        <v>0.20630000000000001</v>
      </c>
      <c r="I20" s="252">
        <v>1360</v>
      </c>
      <c r="J20" s="251">
        <v>0.49640000000000001</v>
      </c>
      <c r="K20" s="252"/>
      <c r="L20" s="252">
        <v>17178451.575599998</v>
      </c>
      <c r="M20" s="252">
        <v>1.1316999999999999</v>
      </c>
      <c r="N20" s="252">
        <v>1606505.8803999999</v>
      </c>
      <c r="O20" s="252">
        <v>-1032707.85</v>
      </c>
    </row>
    <row r="21" spans="2:15">
      <c r="B21" s="543"/>
      <c r="C21" s="546" t="s">
        <v>473</v>
      </c>
      <c r="D21" s="252">
        <v>10278366.130000001</v>
      </c>
      <c r="E21" s="252">
        <v>269049.55</v>
      </c>
      <c r="F21" s="252">
        <v>1.0069999999999999</v>
      </c>
      <c r="G21" s="252">
        <v>10559008</v>
      </c>
      <c r="H21" s="251">
        <v>0.1341</v>
      </c>
      <c r="I21" s="252">
        <v>812</v>
      </c>
      <c r="J21" s="251">
        <v>0.48920000000000002</v>
      </c>
      <c r="K21" s="252"/>
      <c r="L21" s="252">
        <v>10770130.571</v>
      </c>
      <c r="M21" s="252">
        <v>1.02</v>
      </c>
      <c r="N21" s="252">
        <v>692946.36219999997</v>
      </c>
      <c r="O21" s="252">
        <v>-678518.02</v>
      </c>
    </row>
    <row r="22" spans="2:15">
      <c r="B22" s="543"/>
      <c r="C22" s="546" t="s">
        <v>474</v>
      </c>
      <c r="D22" s="252">
        <v>2020274.45</v>
      </c>
      <c r="E22" s="252"/>
      <c r="F22" s="252"/>
      <c r="G22" s="252">
        <v>2020274.45</v>
      </c>
      <c r="H22" s="251">
        <v>0.24179999999999999</v>
      </c>
      <c r="I22" s="252">
        <v>181</v>
      </c>
      <c r="J22" s="251">
        <v>0.48620000000000002</v>
      </c>
      <c r="K22" s="252"/>
      <c r="L22" s="252">
        <v>2610885.0532999998</v>
      </c>
      <c r="M22" s="252">
        <v>1.2923</v>
      </c>
      <c r="N22" s="252">
        <v>237898.02309999999</v>
      </c>
      <c r="O22" s="252">
        <v>-163627.26999999999</v>
      </c>
    </row>
    <row r="23" spans="2:15">
      <c r="B23" s="543"/>
      <c r="C23" s="546" t="s">
        <v>475</v>
      </c>
      <c r="D23" s="252">
        <v>2553017.96</v>
      </c>
      <c r="E23" s="252">
        <v>89171.24</v>
      </c>
      <c r="F23" s="252">
        <v>0.50870000000000004</v>
      </c>
      <c r="G23" s="252">
        <v>2600634.7110000001</v>
      </c>
      <c r="H23" s="251">
        <v>0.47139999999999999</v>
      </c>
      <c r="I23" s="252">
        <v>367</v>
      </c>
      <c r="J23" s="251">
        <v>0.53339999999999999</v>
      </c>
      <c r="K23" s="252"/>
      <c r="L23" s="252">
        <v>3797435.9512999998</v>
      </c>
      <c r="M23" s="252">
        <v>1.4601999999999999</v>
      </c>
      <c r="N23" s="252">
        <v>675661.49509999994</v>
      </c>
      <c r="O23" s="252">
        <v>-190562.56</v>
      </c>
    </row>
    <row r="24" spans="2:15">
      <c r="B24" s="544"/>
      <c r="C24" s="542" t="s">
        <v>414</v>
      </c>
      <c r="D24" s="252">
        <v>31210483.940000001</v>
      </c>
      <c r="E24" s="252">
        <v>45168.61</v>
      </c>
      <c r="F24" s="252">
        <v>1.2</v>
      </c>
      <c r="G24" s="252">
        <v>31271491</v>
      </c>
      <c r="H24" s="251">
        <v>1</v>
      </c>
      <c r="I24" s="252">
        <v>1390</v>
      </c>
      <c r="J24" s="251">
        <v>0.4773</v>
      </c>
      <c r="K24" s="252"/>
      <c r="L24" s="252">
        <v>45711626.851999998</v>
      </c>
      <c r="M24" s="252">
        <v>1.4618</v>
      </c>
      <c r="N24" s="252">
        <v>17904334.629999999</v>
      </c>
      <c r="O24" s="252">
        <v>-17757005.967500001</v>
      </c>
    </row>
    <row r="25" spans="2:15" ht="14.45" customHeight="1">
      <c r="B25" s="697" t="str">
        <f>"Total " &amp; C4</f>
        <v>Total Retail - Other non-SME</v>
      </c>
      <c r="C25" s="698"/>
      <c r="D25" s="545">
        <v>1233644400.3699999</v>
      </c>
      <c r="E25" s="545">
        <v>59433227.409999996</v>
      </c>
      <c r="F25" s="545"/>
      <c r="G25" s="545">
        <v>1297362120.9319999</v>
      </c>
      <c r="H25" s="545"/>
      <c r="I25" s="545">
        <v>95786</v>
      </c>
      <c r="J25" s="545"/>
      <c r="K25" s="545"/>
      <c r="L25" s="545">
        <v>368849203.0406</v>
      </c>
      <c r="M25" s="545">
        <v>0.2843</v>
      </c>
      <c r="N25" s="545">
        <v>22655141.971099999</v>
      </c>
      <c r="O25" s="545">
        <v>-22863283.434</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50">
    <pageSetUpPr fitToPage="1"/>
  </sheetPr>
  <dimension ref="A1:H27"/>
  <sheetViews>
    <sheetView showGridLines="0" showRowColHeaders="0" zoomScale="60" zoomScaleNormal="60" zoomScaleSheetLayoutView="100" zoomScalePageLayoutView="90" workbookViewId="0">
      <selection activeCell="B8" sqref="B8:H8"/>
    </sheetView>
  </sheetViews>
  <sheetFormatPr defaultColWidth="11.5703125" defaultRowHeight="15"/>
  <cols>
    <col min="1" max="1" width="2.5703125" style="50" customWidth="1"/>
    <col min="2" max="2" width="25.7109375" style="50" customWidth="1"/>
    <col min="3" max="8" width="20.140625" style="50" customWidth="1"/>
    <col min="9" max="16384" width="11.5703125" style="50"/>
  </cols>
  <sheetData>
    <row r="1" spans="1:8" ht="10.15" customHeight="1"/>
    <row r="2" spans="1:8" ht="27.95" customHeight="1">
      <c r="B2" s="562" t="s">
        <v>1706</v>
      </c>
      <c r="C2" s="563"/>
      <c r="D2" s="563"/>
      <c r="E2" s="563"/>
      <c r="F2" s="563"/>
      <c r="G2" s="563"/>
      <c r="H2" s="563"/>
    </row>
    <row r="3" spans="1:8" ht="14.45" customHeight="1">
      <c r="B3" s="8"/>
      <c r="C3" s="8"/>
      <c r="D3" s="8"/>
      <c r="E3" s="8"/>
      <c r="F3" s="8"/>
      <c r="G3" s="8"/>
    </row>
    <row r="4" spans="1:8" ht="14.45" customHeight="1">
      <c r="B4" s="392" t="s">
        <v>1057</v>
      </c>
      <c r="C4" s="392" t="s">
        <v>1708</v>
      </c>
    </row>
    <row r="5" spans="1:8" ht="18.75" customHeight="1">
      <c r="B5" s="35"/>
      <c r="C5" s="36"/>
      <c r="D5" s="36"/>
      <c r="E5" s="36"/>
      <c r="F5" s="36"/>
      <c r="G5" s="36"/>
    </row>
    <row r="6" spans="1:8" ht="45" customHeight="1">
      <c r="C6" s="702" t="s">
        <v>521</v>
      </c>
      <c r="D6" s="703"/>
      <c r="E6" s="618" t="s">
        <v>522</v>
      </c>
      <c r="F6" s="704" t="s">
        <v>523</v>
      </c>
      <c r="G6" s="618" t="s">
        <v>524</v>
      </c>
      <c r="H6" s="704" t="s">
        <v>525</v>
      </c>
    </row>
    <row r="7" spans="1:8" ht="45" customHeight="1">
      <c r="B7" s="61"/>
      <c r="C7" s="547"/>
      <c r="D7" s="548" t="s">
        <v>526</v>
      </c>
      <c r="E7" s="619"/>
      <c r="F7" s="705"/>
      <c r="G7" s="619"/>
      <c r="H7" s="705"/>
    </row>
    <row r="8" spans="1:8" s="35" customFormat="1" ht="15" customHeight="1">
      <c r="A8" s="50"/>
      <c r="B8" s="699" t="s">
        <v>459</v>
      </c>
      <c r="C8" s="700"/>
      <c r="D8" s="700"/>
      <c r="E8" s="700"/>
      <c r="F8" s="700"/>
      <c r="G8" s="700"/>
      <c r="H8" s="701"/>
    </row>
    <row r="9" spans="1:8" s="35" customFormat="1">
      <c r="A9" s="50"/>
      <c r="B9" s="549" t="s">
        <v>407</v>
      </c>
      <c r="C9" s="252">
        <v>358</v>
      </c>
      <c r="D9" s="252"/>
      <c r="E9" s="251"/>
      <c r="F9" s="251">
        <v>5.9999999999999995E-4</v>
      </c>
      <c r="G9" s="251">
        <v>5.9999999999999995E-4</v>
      </c>
      <c r="H9" s="251">
        <v>5.9999999999999995E-4</v>
      </c>
    </row>
    <row r="10" spans="1:8">
      <c r="B10" s="550" t="s">
        <v>467</v>
      </c>
      <c r="C10" s="252">
        <v>358</v>
      </c>
      <c r="D10" s="252"/>
      <c r="E10" s="251"/>
      <c r="F10" s="251">
        <v>5.9999999999999995E-4</v>
      </c>
      <c r="G10" s="251">
        <v>5.9999999999999995E-4</v>
      </c>
      <c r="H10" s="251">
        <v>5.9999999999999995E-4</v>
      </c>
    </row>
    <row r="11" spans="1:8">
      <c r="B11" s="550" t="s">
        <v>468</v>
      </c>
      <c r="C11" s="252"/>
      <c r="D11" s="252"/>
      <c r="E11" s="251"/>
      <c r="F11" s="251"/>
      <c r="G11" s="251"/>
      <c r="H11" s="251"/>
    </row>
    <row r="12" spans="1:8">
      <c r="B12" s="549" t="s">
        <v>408</v>
      </c>
      <c r="C12" s="252">
        <v>107</v>
      </c>
      <c r="D12" s="252"/>
      <c r="E12" s="251"/>
      <c r="F12" s="251">
        <v>1.6000000000000001E-3</v>
      </c>
      <c r="G12" s="251">
        <v>1.6000000000000001E-3</v>
      </c>
      <c r="H12" s="251"/>
    </row>
    <row r="13" spans="1:8">
      <c r="B13" s="549" t="s">
        <v>409</v>
      </c>
      <c r="C13" s="252">
        <v>242</v>
      </c>
      <c r="D13" s="252"/>
      <c r="E13" s="251"/>
      <c r="F13" s="251">
        <v>3.0000000000000001E-3</v>
      </c>
      <c r="G13" s="251">
        <v>3.0000000000000001E-3</v>
      </c>
      <c r="H13" s="251"/>
    </row>
    <row r="14" spans="1:8">
      <c r="B14" s="549" t="s">
        <v>410</v>
      </c>
      <c r="C14" s="252">
        <v>326</v>
      </c>
      <c r="D14" s="252">
        <v>2</v>
      </c>
      <c r="E14" s="251">
        <v>6.1000000000000004E-3</v>
      </c>
      <c r="F14" s="251">
        <v>6.0000000000000001E-3</v>
      </c>
      <c r="G14" s="251">
        <v>6.0000000000000001E-3</v>
      </c>
      <c r="H14" s="251">
        <v>8.9999999999999993E-3</v>
      </c>
    </row>
    <row r="15" spans="1:8">
      <c r="B15" s="549" t="s">
        <v>411</v>
      </c>
      <c r="C15" s="252">
        <v>305</v>
      </c>
      <c r="D15" s="252">
        <v>2</v>
      </c>
      <c r="E15" s="251">
        <v>6.6E-3</v>
      </c>
      <c r="F15" s="251">
        <v>1.17E-2</v>
      </c>
      <c r="G15" s="251">
        <v>1.2500000000000001E-2</v>
      </c>
      <c r="H15" s="251">
        <v>1.5900000000000001E-2</v>
      </c>
    </row>
    <row r="16" spans="1:8">
      <c r="B16" s="550" t="s">
        <v>469</v>
      </c>
      <c r="C16" s="252">
        <v>178</v>
      </c>
      <c r="D16" s="252"/>
      <c r="E16" s="251"/>
      <c r="F16" s="251">
        <v>7.7000000000000002E-3</v>
      </c>
      <c r="G16" s="251">
        <v>7.9000000000000008E-3</v>
      </c>
      <c r="H16" s="251">
        <v>5.3E-3</v>
      </c>
    </row>
    <row r="17" spans="2:8">
      <c r="B17" s="550" t="s">
        <v>470</v>
      </c>
      <c r="C17" s="252">
        <v>127</v>
      </c>
      <c r="D17" s="252">
        <v>2</v>
      </c>
      <c r="E17" s="251">
        <v>1.5699999999999999E-2</v>
      </c>
      <c r="F17" s="251">
        <v>1.9E-2</v>
      </c>
      <c r="G17" s="251">
        <v>1.9E-2</v>
      </c>
      <c r="H17" s="251">
        <v>3.2199999999999999E-2</v>
      </c>
    </row>
    <row r="18" spans="2:8">
      <c r="B18" s="549" t="s">
        <v>412</v>
      </c>
      <c r="C18" s="252">
        <v>50</v>
      </c>
      <c r="D18" s="252">
        <v>2</v>
      </c>
      <c r="E18" s="251">
        <v>0.04</v>
      </c>
      <c r="F18" s="251">
        <v>0.05</v>
      </c>
      <c r="G18" s="251">
        <v>0.05</v>
      </c>
      <c r="H18" s="251">
        <v>1.83E-2</v>
      </c>
    </row>
    <row r="19" spans="2:8">
      <c r="B19" s="550" t="s">
        <v>471</v>
      </c>
      <c r="C19" s="252"/>
      <c r="D19" s="252"/>
      <c r="E19" s="251"/>
      <c r="F19" s="251"/>
      <c r="G19" s="251"/>
      <c r="H19" s="251"/>
    </row>
    <row r="20" spans="2:8">
      <c r="B20" s="550" t="s">
        <v>472</v>
      </c>
      <c r="C20" s="252">
        <v>50</v>
      </c>
      <c r="D20" s="252">
        <v>2</v>
      </c>
      <c r="E20" s="251">
        <v>0.04</v>
      </c>
      <c r="F20" s="251">
        <v>0.05</v>
      </c>
      <c r="G20" s="251">
        <v>0.05</v>
      </c>
      <c r="H20" s="251">
        <v>1.83E-2</v>
      </c>
    </row>
    <row r="21" spans="2:8">
      <c r="B21" s="549" t="s">
        <v>413</v>
      </c>
      <c r="C21" s="252">
        <v>67</v>
      </c>
      <c r="D21" s="252"/>
      <c r="E21" s="251"/>
      <c r="F21" s="251">
        <v>0.12</v>
      </c>
      <c r="G21" s="251">
        <v>0.12</v>
      </c>
      <c r="H21" s="251">
        <v>2.3300000000000001E-2</v>
      </c>
    </row>
    <row r="22" spans="2:8">
      <c r="B22" s="550" t="s">
        <v>473</v>
      </c>
      <c r="C22" s="252">
        <v>67</v>
      </c>
      <c r="D22" s="252"/>
      <c r="E22" s="251"/>
      <c r="F22" s="251">
        <v>0.12</v>
      </c>
      <c r="G22" s="251">
        <v>0.12</v>
      </c>
      <c r="H22" s="251">
        <v>2.4299999999999999E-2</v>
      </c>
    </row>
    <row r="23" spans="2:8">
      <c r="B23" s="550" t="s">
        <v>474</v>
      </c>
      <c r="C23" s="252"/>
      <c r="D23" s="252"/>
      <c r="E23" s="251"/>
      <c r="F23" s="251"/>
      <c r="G23" s="251"/>
      <c r="H23" s="251"/>
    </row>
    <row r="24" spans="2:8">
      <c r="B24" s="550" t="s">
        <v>475</v>
      </c>
      <c r="C24" s="252"/>
      <c r="D24" s="252"/>
      <c r="E24" s="251"/>
      <c r="F24" s="251"/>
      <c r="G24" s="251"/>
      <c r="H24" s="251"/>
    </row>
    <row r="25" spans="2:8">
      <c r="B25" s="549" t="s">
        <v>414</v>
      </c>
      <c r="C25" s="252">
        <v>42</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57">
    <pageSetUpPr fitToPage="1"/>
  </sheetPr>
  <dimension ref="A1:H27"/>
  <sheetViews>
    <sheetView showGridLines="0" showRowColHeaders="0" zoomScale="60" zoomScaleNormal="60" zoomScaleSheetLayoutView="100" zoomScalePageLayoutView="90" workbookViewId="0">
      <selection activeCell="O30" sqref="O30"/>
    </sheetView>
  </sheetViews>
  <sheetFormatPr defaultColWidth="11.5703125" defaultRowHeight="15"/>
  <cols>
    <col min="1" max="1" width="2.5703125" style="50" customWidth="1"/>
    <col min="2" max="2" width="25.7109375" style="50" customWidth="1"/>
    <col min="3" max="8" width="20.140625" style="50" customWidth="1"/>
    <col min="9" max="16384" width="11.5703125" style="50"/>
  </cols>
  <sheetData>
    <row r="1" spans="1:8" ht="10.15" customHeight="1"/>
    <row r="2" spans="1:8" ht="27.95" customHeight="1">
      <c r="B2" s="562" t="s">
        <v>1706</v>
      </c>
      <c r="C2" s="563"/>
      <c r="D2" s="563"/>
      <c r="E2" s="563"/>
      <c r="F2" s="563"/>
      <c r="G2" s="563"/>
      <c r="H2" s="563"/>
    </row>
    <row r="3" spans="1:8" ht="14.45" customHeight="1">
      <c r="B3" s="172"/>
      <c r="C3" s="8"/>
      <c r="D3" s="8"/>
      <c r="E3" s="8"/>
      <c r="F3" s="8"/>
      <c r="G3" s="8"/>
    </row>
    <row r="4" spans="1:8" ht="42.95" customHeight="1">
      <c r="B4" s="392" t="s">
        <v>1057</v>
      </c>
      <c r="C4" s="392" t="s">
        <v>1710</v>
      </c>
    </row>
    <row r="5" spans="1:8" ht="18.75" customHeight="1">
      <c r="B5" s="35"/>
      <c r="C5" s="36"/>
      <c r="D5" s="36"/>
      <c r="E5" s="36"/>
      <c r="F5" s="36"/>
      <c r="G5" s="36"/>
    </row>
    <row r="6" spans="1:8" ht="45" customHeight="1">
      <c r="C6" s="702" t="s">
        <v>521</v>
      </c>
      <c r="D6" s="703"/>
      <c r="E6" s="618" t="s">
        <v>522</v>
      </c>
      <c r="F6" s="704" t="s">
        <v>523</v>
      </c>
      <c r="G6" s="618" t="s">
        <v>524</v>
      </c>
      <c r="H6" s="704" t="s">
        <v>525</v>
      </c>
    </row>
    <row r="7" spans="1:8" ht="45" customHeight="1">
      <c r="B7" s="61"/>
      <c r="C7" s="547"/>
      <c r="D7" s="548" t="s">
        <v>526</v>
      </c>
      <c r="E7" s="619"/>
      <c r="F7" s="705"/>
      <c r="G7" s="619"/>
      <c r="H7" s="705"/>
    </row>
    <row r="8" spans="1:8" s="35" customFormat="1" ht="15" customHeight="1">
      <c r="A8" s="50"/>
      <c r="B8" s="699" t="s">
        <v>459</v>
      </c>
      <c r="C8" s="700"/>
      <c r="D8" s="700"/>
      <c r="E8" s="700"/>
      <c r="F8" s="700"/>
      <c r="G8" s="700"/>
      <c r="H8" s="701"/>
    </row>
    <row r="9" spans="1:8" s="35" customFormat="1">
      <c r="A9" s="50"/>
      <c r="B9" s="549" t="s">
        <v>407</v>
      </c>
      <c r="C9" s="252">
        <v>5964</v>
      </c>
      <c r="D9" s="252">
        <v>2</v>
      </c>
      <c r="E9" s="251">
        <v>2.9999999999999997E-4</v>
      </c>
      <c r="F9" s="251">
        <v>8.0000000000000004E-4</v>
      </c>
      <c r="G9" s="251">
        <v>8.0000000000000004E-4</v>
      </c>
      <c r="H9" s="251">
        <v>8.9999999999999998E-4</v>
      </c>
    </row>
    <row r="10" spans="1:8">
      <c r="B10" s="550" t="s">
        <v>467</v>
      </c>
      <c r="C10" s="252">
        <v>4241</v>
      </c>
      <c r="D10" s="252">
        <v>2</v>
      </c>
      <c r="E10" s="251">
        <v>5.0000000000000001E-4</v>
      </c>
      <c r="F10" s="251">
        <v>5.9999999999999995E-4</v>
      </c>
      <c r="G10" s="251">
        <v>5.9999999999999995E-4</v>
      </c>
      <c r="H10" s="251">
        <v>1E-3</v>
      </c>
    </row>
    <row r="11" spans="1:8">
      <c r="B11" s="550" t="s">
        <v>468</v>
      </c>
      <c r="C11" s="252">
        <v>1723</v>
      </c>
      <c r="D11" s="252"/>
      <c r="E11" s="251"/>
      <c r="F11" s="251">
        <v>1.4E-3</v>
      </c>
      <c r="G11" s="251">
        <v>1.2999999999999999E-3</v>
      </c>
      <c r="H11" s="251">
        <v>6.9999999999999999E-4</v>
      </c>
    </row>
    <row r="12" spans="1:8">
      <c r="B12" s="549" t="s">
        <v>408</v>
      </c>
      <c r="C12" s="252">
        <v>9299</v>
      </c>
      <c r="D12" s="252">
        <v>8</v>
      </c>
      <c r="E12" s="251">
        <v>8.9999999999999998E-4</v>
      </c>
      <c r="F12" s="251">
        <v>1.6999999999999999E-3</v>
      </c>
      <c r="G12" s="251">
        <v>1.6999999999999999E-3</v>
      </c>
      <c r="H12" s="251">
        <v>1.5E-3</v>
      </c>
    </row>
    <row r="13" spans="1:8">
      <c r="B13" s="549" t="s">
        <v>409</v>
      </c>
      <c r="C13" s="252">
        <v>7899</v>
      </c>
      <c r="D13" s="252">
        <v>41</v>
      </c>
      <c r="E13" s="251">
        <v>5.1999999999999998E-3</v>
      </c>
      <c r="F13" s="251">
        <v>3.0999999999999999E-3</v>
      </c>
      <c r="G13" s="251">
        <v>3.0999999999999999E-3</v>
      </c>
      <c r="H13" s="251">
        <v>7.3000000000000001E-3</v>
      </c>
    </row>
    <row r="14" spans="1:8">
      <c r="B14" s="549" t="s">
        <v>410</v>
      </c>
      <c r="C14" s="252">
        <v>2786</v>
      </c>
      <c r="D14" s="252">
        <v>8</v>
      </c>
      <c r="E14" s="251">
        <v>2.8999999999999998E-3</v>
      </c>
      <c r="F14" s="251">
        <v>6.1000000000000004E-3</v>
      </c>
      <c r="G14" s="251">
        <v>6.0000000000000001E-3</v>
      </c>
      <c r="H14" s="251">
        <v>3.8999999999999998E-3</v>
      </c>
    </row>
    <row r="15" spans="1:8">
      <c r="B15" s="549" t="s">
        <v>411</v>
      </c>
      <c r="C15" s="252">
        <v>6415</v>
      </c>
      <c r="D15" s="252">
        <v>53</v>
      </c>
      <c r="E15" s="251">
        <v>8.3000000000000001E-3</v>
      </c>
      <c r="F15" s="251">
        <v>1.55E-2</v>
      </c>
      <c r="G15" s="251">
        <v>1.54E-2</v>
      </c>
      <c r="H15" s="251">
        <v>1.2699999999999999E-2</v>
      </c>
    </row>
    <row r="16" spans="1:8">
      <c r="B16" s="550" t="s">
        <v>469</v>
      </c>
      <c r="C16" s="252">
        <v>2626</v>
      </c>
      <c r="D16" s="252">
        <v>25</v>
      </c>
      <c r="E16" s="251">
        <v>9.4999999999999998E-3</v>
      </c>
      <c r="F16" s="251">
        <v>9.7000000000000003E-3</v>
      </c>
      <c r="G16" s="251">
        <v>9.9000000000000008E-3</v>
      </c>
      <c r="H16" s="251">
        <v>1.34E-2</v>
      </c>
    </row>
    <row r="17" spans="2:8">
      <c r="B17" s="550" t="s">
        <v>470</v>
      </c>
      <c r="C17" s="252">
        <v>3789</v>
      </c>
      <c r="D17" s="252">
        <v>28</v>
      </c>
      <c r="E17" s="251">
        <v>7.4000000000000003E-3</v>
      </c>
      <c r="F17" s="251">
        <v>1.9199999999999998E-2</v>
      </c>
      <c r="G17" s="251">
        <v>1.9199999999999998E-2</v>
      </c>
      <c r="H17" s="251">
        <v>1.23E-2</v>
      </c>
    </row>
    <row r="18" spans="2:8">
      <c r="B18" s="549" t="s">
        <v>412</v>
      </c>
      <c r="C18" s="252">
        <v>1090</v>
      </c>
      <c r="D18" s="252">
        <v>35</v>
      </c>
      <c r="E18" s="251">
        <v>3.2099999999999997E-2</v>
      </c>
      <c r="F18" s="251">
        <v>4.8800000000000003E-2</v>
      </c>
      <c r="G18" s="251">
        <v>4.6399999999999997E-2</v>
      </c>
      <c r="H18" s="251">
        <v>6.0600000000000001E-2</v>
      </c>
    </row>
    <row r="19" spans="2:8">
      <c r="B19" s="550" t="s">
        <v>471</v>
      </c>
      <c r="C19" s="252">
        <v>582</v>
      </c>
      <c r="D19" s="252">
        <v>14</v>
      </c>
      <c r="E19" s="251">
        <v>2.41E-2</v>
      </c>
      <c r="F19" s="251">
        <v>3.5000000000000003E-2</v>
      </c>
      <c r="G19" s="251">
        <v>3.5400000000000001E-2</v>
      </c>
      <c r="H19" s="251">
        <v>6.8000000000000005E-2</v>
      </c>
    </row>
    <row r="20" spans="2:8">
      <c r="B20" s="550" t="s">
        <v>472</v>
      </c>
      <c r="C20" s="252">
        <v>508</v>
      </c>
      <c r="D20" s="252">
        <v>21</v>
      </c>
      <c r="E20" s="251">
        <v>4.1300000000000003E-2</v>
      </c>
      <c r="F20" s="251">
        <v>5.9700000000000003E-2</v>
      </c>
      <c r="G20" s="251">
        <v>5.8900000000000001E-2</v>
      </c>
      <c r="H20" s="251">
        <v>5.8000000000000003E-2</v>
      </c>
    </row>
    <row r="21" spans="2:8">
      <c r="B21" s="549" t="s">
        <v>413</v>
      </c>
      <c r="C21" s="252">
        <v>1229</v>
      </c>
      <c r="D21" s="252">
        <v>141</v>
      </c>
      <c r="E21" s="251">
        <v>0.1147</v>
      </c>
      <c r="F21" s="251">
        <v>0.1547</v>
      </c>
      <c r="G21" s="251">
        <v>0.1588</v>
      </c>
      <c r="H21" s="251">
        <v>0.1192</v>
      </c>
    </row>
    <row r="22" spans="2:8">
      <c r="B22" s="550" t="s">
        <v>473</v>
      </c>
      <c r="C22" s="252">
        <v>1000</v>
      </c>
      <c r="D22" s="252">
        <v>79</v>
      </c>
      <c r="E22" s="251">
        <v>7.9000000000000001E-2</v>
      </c>
      <c r="F22" s="251">
        <v>0.12130000000000001</v>
      </c>
      <c r="G22" s="251">
        <v>0.123</v>
      </c>
      <c r="H22" s="251">
        <v>8.1199999999999994E-2</v>
      </c>
    </row>
    <row r="23" spans="2:8">
      <c r="B23" s="550" t="s">
        <v>474</v>
      </c>
      <c r="C23" s="252">
        <v>148</v>
      </c>
      <c r="D23" s="252">
        <v>35</v>
      </c>
      <c r="E23" s="251">
        <v>0.23649999999999999</v>
      </c>
      <c r="F23" s="251">
        <v>0.20949999999999999</v>
      </c>
      <c r="G23" s="251">
        <v>0.217</v>
      </c>
      <c r="H23" s="251">
        <v>0.1817</v>
      </c>
    </row>
    <row r="24" spans="2:8">
      <c r="B24" s="550" t="s">
        <v>475</v>
      </c>
      <c r="C24" s="252">
        <v>81</v>
      </c>
      <c r="D24" s="252">
        <v>27</v>
      </c>
      <c r="E24" s="251">
        <v>0.33329999999999999</v>
      </c>
      <c r="F24" s="251">
        <v>0.51070000000000004</v>
      </c>
      <c r="G24" s="251">
        <v>0.49409999999999998</v>
      </c>
      <c r="H24" s="251">
        <v>0.28910000000000002</v>
      </c>
    </row>
    <row r="25" spans="2:8">
      <c r="B25" s="549" t="s">
        <v>414</v>
      </c>
      <c r="C25" s="252">
        <v>786</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58">
    <pageSetUpPr fitToPage="1"/>
  </sheetPr>
  <dimension ref="A1:H27"/>
  <sheetViews>
    <sheetView showGridLines="0" showRowColHeaders="0" zoomScale="60" zoomScaleNormal="60" zoomScaleSheetLayoutView="100" zoomScalePageLayoutView="90" workbookViewId="0">
      <selection activeCell="B4" sqref="B4:C4"/>
    </sheetView>
  </sheetViews>
  <sheetFormatPr defaultColWidth="11.5703125" defaultRowHeight="15"/>
  <cols>
    <col min="1" max="1" width="2.5703125" style="50" customWidth="1"/>
    <col min="2" max="2" width="25.7109375" style="50" customWidth="1"/>
    <col min="3" max="8" width="20.140625" style="50" customWidth="1"/>
    <col min="9" max="16384" width="11.5703125" style="50"/>
  </cols>
  <sheetData>
    <row r="1" spans="1:8" ht="10.15" customHeight="1"/>
    <row r="2" spans="1:8" ht="27.95" customHeight="1">
      <c r="B2" s="562" t="s">
        <v>1706</v>
      </c>
      <c r="C2" s="563"/>
      <c r="D2" s="563"/>
      <c r="E2" s="563"/>
      <c r="F2" s="563"/>
      <c r="G2" s="563"/>
      <c r="H2" s="563"/>
    </row>
    <row r="3" spans="1:8" ht="14.45" customHeight="1">
      <c r="B3" s="172"/>
      <c r="C3" s="8"/>
      <c r="D3" s="8"/>
      <c r="E3" s="8"/>
      <c r="F3" s="8"/>
      <c r="G3" s="8"/>
    </row>
    <row r="4" spans="1:8" ht="41.1" customHeight="1">
      <c r="B4" s="392" t="s">
        <v>1057</v>
      </c>
      <c r="C4" s="392" t="s">
        <v>1709</v>
      </c>
    </row>
    <row r="5" spans="1:8" ht="18.75" customHeight="1">
      <c r="B5" s="35"/>
      <c r="C5" s="36"/>
      <c r="D5" s="36"/>
      <c r="E5" s="36"/>
      <c r="F5" s="36"/>
      <c r="G5" s="36"/>
    </row>
    <row r="6" spans="1:8" ht="45" customHeight="1">
      <c r="C6" s="702" t="s">
        <v>521</v>
      </c>
      <c r="D6" s="703"/>
      <c r="E6" s="618" t="s">
        <v>522</v>
      </c>
      <c r="F6" s="704" t="s">
        <v>523</v>
      </c>
      <c r="G6" s="618" t="s">
        <v>524</v>
      </c>
      <c r="H6" s="704" t="s">
        <v>525</v>
      </c>
    </row>
    <row r="7" spans="1:8" ht="45" customHeight="1">
      <c r="B7" s="61"/>
      <c r="C7" s="547"/>
      <c r="D7" s="548" t="s">
        <v>526</v>
      </c>
      <c r="E7" s="619"/>
      <c r="F7" s="705"/>
      <c r="G7" s="619"/>
      <c r="H7" s="705"/>
    </row>
    <row r="8" spans="1:8" s="35" customFormat="1" ht="15" customHeight="1">
      <c r="A8" s="50"/>
      <c r="B8" s="706" t="s">
        <v>459</v>
      </c>
      <c r="C8" s="707"/>
      <c r="D8" s="707"/>
      <c r="E8" s="707"/>
      <c r="F8" s="707"/>
      <c r="G8" s="707"/>
      <c r="H8" s="708"/>
    </row>
    <row r="9" spans="1:8" s="35" customFormat="1">
      <c r="A9" s="50"/>
      <c r="B9" s="549" t="s">
        <v>407</v>
      </c>
      <c r="C9" s="252">
        <v>238988</v>
      </c>
      <c r="D9" s="252">
        <v>135</v>
      </c>
      <c r="E9" s="251">
        <v>5.9999999999999995E-4</v>
      </c>
      <c r="F9" s="251">
        <v>6.9999999999999999E-4</v>
      </c>
      <c r="G9" s="251">
        <v>6.9999999999999999E-4</v>
      </c>
      <c r="H9" s="251">
        <v>1E-3</v>
      </c>
    </row>
    <row r="10" spans="1:8">
      <c r="B10" s="550" t="s">
        <v>467</v>
      </c>
      <c r="C10" s="252">
        <v>171553</v>
      </c>
      <c r="D10" s="252">
        <v>55</v>
      </c>
      <c r="E10" s="251">
        <v>2.9999999999999997E-4</v>
      </c>
      <c r="F10" s="251">
        <v>5.0000000000000001E-4</v>
      </c>
      <c r="G10" s="251">
        <v>5.0000000000000001E-4</v>
      </c>
      <c r="H10" s="251">
        <v>8.0000000000000004E-4</v>
      </c>
    </row>
    <row r="11" spans="1:8">
      <c r="B11" s="550" t="s">
        <v>468</v>
      </c>
      <c r="C11" s="252">
        <v>67435</v>
      </c>
      <c r="D11" s="252">
        <v>80</v>
      </c>
      <c r="E11" s="251">
        <v>1.1999999999999999E-3</v>
      </c>
      <c r="F11" s="251">
        <v>1.1999999999999999E-3</v>
      </c>
      <c r="G11" s="251">
        <v>1.2999999999999999E-3</v>
      </c>
      <c r="H11" s="251">
        <v>2.5000000000000001E-3</v>
      </c>
    </row>
    <row r="12" spans="1:8">
      <c r="B12" s="549" t="s">
        <v>408</v>
      </c>
      <c r="C12" s="252">
        <v>14341</v>
      </c>
      <c r="D12" s="252">
        <v>25</v>
      </c>
      <c r="E12" s="251">
        <v>1.6999999999999999E-3</v>
      </c>
      <c r="F12" s="251">
        <v>1.9E-3</v>
      </c>
      <c r="G12" s="251">
        <v>1.9E-3</v>
      </c>
      <c r="H12" s="251">
        <v>2.7000000000000001E-3</v>
      </c>
    </row>
    <row r="13" spans="1:8">
      <c r="B13" s="549" t="s">
        <v>409</v>
      </c>
      <c r="C13" s="252">
        <v>32861</v>
      </c>
      <c r="D13" s="252">
        <v>116</v>
      </c>
      <c r="E13" s="251">
        <v>3.5000000000000001E-3</v>
      </c>
      <c r="F13" s="251">
        <v>3.3999999999999998E-3</v>
      </c>
      <c r="G13" s="251">
        <v>3.3999999999999998E-3</v>
      </c>
      <c r="H13" s="251">
        <v>5.1999999999999998E-3</v>
      </c>
    </row>
    <row r="14" spans="1:8">
      <c r="B14" s="549" t="s">
        <v>410</v>
      </c>
      <c r="C14" s="252">
        <v>4914</v>
      </c>
      <c r="D14" s="252">
        <v>35</v>
      </c>
      <c r="E14" s="251">
        <v>7.1000000000000004E-3</v>
      </c>
      <c r="F14" s="251">
        <v>6.1000000000000004E-3</v>
      </c>
      <c r="G14" s="251">
        <v>6.1999999999999998E-3</v>
      </c>
      <c r="H14" s="251">
        <v>5.5999999999999999E-3</v>
      </c>
    </row>
    <row r="15" spans="1:8">
      <c r="B15" s="549" t="s">
        <v>411</v>
      </c>
      <c r="C15" s="252">
        <v>19336</v>
      </c>
      <c r="D15" s="252">
        <v>243</v>
      </c>
      <c r="E15" s="251">
        <v>1.26E-2</v>
      </c>
      <c r="F15" s="251">
        <v>1.0800000000000001E-2</v>
      </c>
      <c r="G15" s="251">
        <v>1.0999999999999999E-2</v>
      </c>
      <c r="H15" s="251">
        <v>1.4800000000000001E-2</v>
      </c>
    </row>
    <row r="16" spans="1:8">
      <c r="B16" s="550" t="s">
        <v>469</v>
      </c>
      <c r="C16" s="252">
        <v>18083</v>
      </c>
      <c r="D16" s="252">
        <v>204</v>
      </c>
      <c r="E16" s="251">
        <v>1.1299999999999999E-2</v>
      </c>
      <c r="F16" s="251">
        <v>1.03E-2</v>
      </c>
      <c r="G16" s="251">
        <v>1.03E-2</v>
      </c>
      <c r="H16" s="251">
        <v>1.24E-2</v>
      </c>
    </row>
    <row r="17" spans="2:8">
      <c r="B17" s="550" t="s">
        <v>470</v>
      </c>
      <c r="C17" s="252">
        <v>1253</v>
      </c>
      <c r="D17" s="252">
        <v>39</v>
      </c>
      <c r="E17" s="251">
        <v>3.1099999999999999E-2</v>
      </c>
      <c r="F17" s="251">
        <v>2.0500000000000001E-2</v>
      </c>
      <c r="G17" s="251">
        <v>2.0500000000000001E-2</v>
      </c>
      <c r="H17" s="251">
        <v>2.3599999999999999E-2</v>
      </c>
    </row>
    <row r="18" spans="2:8">
      <c r="B18" s="549" t="s">
        <v>412</v>
      </c>
      <c r="C18" s="252">
        <v>9525</v>
      </c>
      <c r="D18" s="252">
        <v>509</v>
      </c>
      <c r="E18" s="251">
        <v>5.3400000000000003E-2</v>
      </c>
      <c r="F18" s="251">
        <v>4.7199999999999999E-2</v>
      </c>
      <c r="G18" s="251">
        <v>4.82E-2</v>
      </c>
      <c r="H18" s="251">
        <v>3.95E-2</v>
      </c>
    </row>
    <row r="19" spans="2:8">
      <c r="B19" s="550" t="s">
        <v>471</v>
      </c>
      <c r="C19" s="252">
        <v>6634</v>
      </c>
      <c r="D19" s="252">
        <v>272</v>
      </c>
      <c r="E19" s="251">
        <v>4.1000000000000002E-2</v>
      </c>
      <c r="F19" s="251">
        <v>3.5400000000000001E-2</v>
      </c>
      <c r="G19" s="251">
        <v>3.61E-2</v>
      </c>
      <c r="H19" s="251">
        <v>3.3300000000000003E-2</v>
      </c>
    </row>
    <row r="20" spans="2:8">
      <c r="B20" s="550" t="s">
        <v>472</v>
      </c>
      <c r="C20" s="252">
        <v>2891</v>
      </c>
      <c r="D20" s="252">
        <v>237</v>
      </c>
      <c r="E20" s="251">
        <v>8.2000000000000003E-2</v>
      </c>
      <c r="F20" s="251">
        <v>7.7700000000000005E-2</v>
      </c>
      <c r="G20" s="251">
        <v>7.5700000000000003E-2</v>
      </c>
      <c r="H20" s="251">
        <v>4.8399999999999999E-2</v>
      </c>
    </row>
    <row r="21" spans="2:8">
      <c r="B21" s="549" t="s">
        <v>413</v>
      </c>
      <c r="C21" s="252">
        <v>3139</v>
      </c>
      <c r="D21" s="252">
        <v>504</v>
      </c>
      <c r="E21" s="251">
        <v>0.16059999999999999</v>
      </c>
      <c r="F21" s="251">
        <v>0.20649999999999999</v>
      </c>
      <c r="G21" s="251">
        <v>0.19400000000000001</v>
      </c>
      <c r="H21" s="251">
        <v>0.14530000000000001</v>
      </c>
    </row>
    <row r="22" spans="2:8">
      <c r="B22" s="550" t="s">
        <v>473</v>
      </c>
      <c r="C22" s="252">
        <v>1749</v>
      </c>
      <c r="D22" s="252">
        <v>228</v>
      </c>
      <c r="E22" s="251">
        <v>0.13039999999999999</v>
      </c>
      <c r="F22" s="251">
        <v>0.1241</v>
      </c>
      <c r="G22" s="251">
        <v>0.1249</v>
      </c>
      <c r="H22" s="251">
        <v>8.0500000000000002E-2</v>
      </c>
    </row>
    <row r="23" spans="2:8">
      <c r="B23" s="550" t="s">
        <v>474</v>
      </c>
      <c r="C23" s="252">
        <v>975</v>
      </c>
      <c r="D23" s="252">
        <v>151</v>
      </c>
      <c r="E23" s="251">
        <v>0.15490000000000001</v>
      </c>
      <c r="F23" s="251">
        <v>0.23300000000000001</v>
      </c>
      <c r="G23" s="251">
        <v>0.23169999999999999</v>
      </c>
      <c r="H23" s="251">
        <v>0.19170000000000001</v>
      </c>
    </row>
    <row r="24" spans="2:8">
      <c r="B24" s="550" t="s">
        <v>475</v>
      </c>
      <c r="C24" s="252">
        <v>415</v>
      </c>
      <c r="D24" s="252">
        <v>125</v>
      </c>
      <c r="E24" s="251">
        <v>0.30120000000000002</v>
      </c>
      <c r="F24" s="251">
        <v>0.41189999999999999</v>
      </c>
      <c r="G24" s="251">
        <v>0.39650000000000002</v>
      </c>
      <c r="H24" s="251">
        <v>0.36120000000000002</v>
      </c>
    </row>
    <row r="25" spans="2:8">
      <c r="B25" s="549" t="s">
        <v>414</v>
      </c>
      <c r="C25" s="252">
        <v>3231</v>
      </c>
      <c r="D25" s="252">
        <v>2</v>
      </c>
      <c r="E25" s="251">
        <v>5.9999999999999995E-4</v>
      </c>
      <c r="F25" s="251">
        <v>1</v>
      </c>
      <c r="G25" s="251">
        <v>1</v>
      </c>
      <c r="H25" s="251">
        <v>1E-4</v>
      </c>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63">
    <pageSetUpPr fitToPage="1"/>
  </sheetPr>
  <dimension ref="A1:H27"/>
  <sheetViews>
    <sheetView showGridLines="0" showRowColHeaders="0" zoomScale="60" zoomScaleNormal="60" zoomScaleSheetLayoutView="100" zoomScalePageLayoutView="90" workbookViewId="0">
      <selection activeCell="B4" sqref="B4:C4"/>
    </sheetView>
  </sheetViews>
  <sheetFormatPr defaultColWidth="11.5703125" defaultRowHeight="15"/>
  <cols>
    <col min="1" max="1" width="2.5703125" style="50" customWidth="1"/>
    <col min="2" max="2" width="25.7109375" style="50" customWidth="1"/>
    <col min="3" max="8" width="20.140625" style="50" customWidth="1"/>
    <col min="9" max="16384" width="11.5703125" style="50"/>
  </cols>
  <sheetData>
    <row r="1" spans="1:8" ht="10.15" customHeight="1"/>
    <row r="2" spans="1:8" ht="27.95" customHeight="1">
      <c r="B2" s="562" t="s">
        <v>1706</v>
      </c>
      <c r="C2" s="563"/>
      <c r="D2" s="563"/>
      <c r="E2" s="563"/>
      <c r="F2" s="563"/>
      <c r="G2" s="563"/>
      <c r="H2" s="563"/>
    </row>
    <row r="3" spans="1:8" ht="14.45" customHeight="1">
      <c r="B3" s="8"/>
      <c r="C3" s="8"/>
      <c r="D3" s="8"/>
      <c r="E3" s="8"/>
      <c r="F3" s="8"/>
      <c r="G3" s="8"/>
    </row>
    <row r="4" spans="1:8" ht="14.45" customHeight="1">
      <c r="B4" s="392" t="s">
        <v>1057</v>
      </c>
      <c r="C4" s="392" t="s">
        <v>1712</v>
      </c>
    </row>
    <row r="5" spans="1:8" ht="18.75" customHeight="1">
      <c r="B5" s="35"/>
      <c r="C5" s="36"/>
      <c r="D5" s="36"/>
      <c r="E5" s="36"/>
      <c r="F5" s="36"/>
      <c r="G5" s="36"/>
    </row>
    <row r="6" spans="1:8" ht="45" customHeight="1">
      <c r="C6" s="702" t="s">
        <v>521</v>
      </c>
      <c r="D6" s="703"/>
      <c r="E6" s="618" t="s">
        <v>522</v>
      </c>
      <c r="F6" s="704" t="s">
        <v>523</v>
      </c>
      <c r="G6" s="618" t="s">
        <v>524</v>
      </c>
      <c r="H6" s="704" t="s">
        <v>525</v>
      </c>
    </row>
    <row r="7" spans="1:8" ht="45" customHeight="1">
      <c r="B7" s="61"/>
      <c r="C7" s="547"/>
      <c r="D7" s="548" t="s">
        <v>526</v>
      </c>
      <c r="E7" s="619"/>
      <c r="F7" s="705"/>
      <c r="G7" s="619"/>
      <c r="H7" s="705"/>
    </row>
    <row r="8" spans="1:8" s="35" customFormat="1" ht="15" customHeight="1">
      <c r="A8" s="50"/>
      <c r="B8" s="699" t="s">
        <v>459</v>
      </c>
      <c r="C8" s="700"/>
      <c r="D8" s="700"/>
      <c r="E8" s="700"/>
      <c r="F8" s="700"/>
      <c r="G8" s="700"/>
      <c r="H8" s="701"/>
    </row>
    <row r="9" spans="1:8" s="35" customFormat="1">
      <c r="A9" s="50"/>
      <c r="B9" s="549" t="s">
        <v>407</v>
      </c>
      <c r="C9" s="252">
        <v>6422</v>
      </c>
      <c r="D9" s="252">
        <v>3</v>
      </c>
      <c r="E9" s="251">
        <v>5.0000000000000001E-4</v>
      </c>
      <c r="F9" s="251">
        <v>6.9999999999999999E-4</v>
      </c>
      <c r="G9" s="251">
        <v>8.0000000000000004E-4</v>
      </c>
      <c r="H9" s="251">
        <v>8.0000000000000004E-4</v>
      </c>
    </row>
    <row r="10" spans="1:8">
      <c r="B10" s="550" t="s">
        <v>467</v>
      </c>
      <c r="C10" s="252">
        <v>4806</v>
      </c>
      <c r="D10" s="252"/>
      <c r="E10" s="251"/>
      <c r="F10" s="251">
        <v>5.9999999999999995E-4</v>
      </c>
      <c r="G10" s="251">
        <v>5.9999999999999995E-4</v>
      </c>
      <c r="H10" s="251">
        <v>5.9999999999999995E-4</v>
      </c>
    </row>
    <row r="11" spans="1:8">
      <c r="B11" s="550" t="s">
        <v>468</v>
      </c>
      <c r="C11" s="252">
        <v>1616</v>
      </c>
      <c r="D11" s="252">
        <v>3</v>
      </c>
      <c r="E11" s="251">
        <v>1.9E-3</v>
      </c>
      <c r="F11" s="251">
        <v>1.2999999999999999E-3</v>
      </c>
      <c r="G11" s="251">
        <v>1.2999999999999999E-3</v>
      </c>
      <c r="H11" s="251">
        <v>2.8E-3</v>
      </c>
    </row>
    <row r="12" spans="1:8">
      <c r="B12" s="549" t="s">
        <v>408</v>
      </c>
      <c r="C12" s="252">
        <v>4085</v>
      </c>
      <c r="D12" s="252">
        <v>4</v>
      </c>
      <c r="E12" s="251">
        <v>1E-3</v>
      </c>
      <c r="F12" s="251">
        <v>1.6999999999999999E-3</v>
      </c>
      <c r="G12" s="251">
        <v>1.8E-3</v>
      </c>
      <c r="H12" s="251">
        <v>1E-3</v>
      </c>
    </row>
    <row r="13" spans="1:8">
      <c r="B13" s="549" t="s">
        <v>409</v>
      </c>
      <c r="C13" s="252">
        <v>7084</v>
      </c>
      <c r="D13" s="252">
        <v>8</v>
      </c>
      <c r="E13" s="251">
        <v>1.1000000000000001E-3</v>
      </c>
      <c r="F13" s="251">
        <v>3.0999999999999999E-3</v>
      </c>
      <c r="G13" s="251">
        <v>3.2000000000000002E-3</v>
      </c>
      <c r="H13" s="251">
        <v>4.1999999999999997E-3</v>
      </c>
    </row>
    <row r="14" spans="1:8">
      <c r="B14" s="549" t="s">
        <v>410</v>
      </c>
      <c r="C14" s="252">
        <v>3850</v>
      </c>
      <c r="D14" s="252">
        <v>14</v>
      </c>
      <c r="E14" s="251">
        <v>3.5999999999999999E-3</v>
      </c>
      <c r="F14" s="251">
        <v>6.0000000000000001E-3</v>
      </c>
      <c r="G14" s="251">
        <v>6.1000000000000004E-3</v>
      </c>
      <c r="H14" s="251">
        <v>2.7000000000000001E-3</v>
      </c>
    </row>
    <row r="15" spans="1:8">
      <c r="B15" s="549" t="s">
        <v>411</v>
      </c>
      <c r="C15" s="252">
        <v>6122</v>
      </c>
      <c r="D15" s="252">
        <v>57</v>
      </c>
      <c r="E15" s="251">
        <v>9.2999999999999992E-3</v>
      </c>
      <c r="F15" s="251">
        <v>1.2800000000000001E-2</v>
      </c>
      <c r="G15" s="251">
        <v>1.3299999999999999E-2</v>
      </c>
      <c r="H15" s="251">
        <v>1.12E-2</v>
      </c>
    </row>
    <row r="16" spans="1:8">
      <c r="B16" s="550" t="s">
        <v>469</v>
      </c>
      <c r="C16" s="252">
        <v>3981</v>
      </c>
      <c r="D16" s="252">
        <v>33</v>
      </c>
      <c r="E16" s="251">
        <v>8.3000000000000001E-3</v>
      </c>
      <c r="F16" s="251">
        <v>9.1999999999999998E-3</v>
      </c>
      <c r="G16" s="251">
        <v>0.01</v>
      </c>
      <c r="H16" s="251">
        <v>9.1999999999999998E-3</v>
      </c>
    </row>
    <row r="17" spans="2:8">
      <c r="B17" s="550" t="s">
        <v>470</v>
      </c>
      <c r="C17" s="252">
        <v>2141</v>
      </c>
      <c r="D17" s="252">
        <v>24</v>
      </c>
      <c r="E17" s="251">
        <v>1.12E-2</v>
      </c>
      <c r="F17" s="251">
        <v>1.9199999999999998E-2</v>
      </c>
      <c r="G17" s="251">
        <v>1.95E-2</v>
      </c>
      <c r="H17" s="251">
        <v>1.43E-2</v>
      </c>
    </row>
    <row r="18" spans="2:8">
      <c r="B18" s="549" t="s">
        <v>412</v>
      </c>
      <c r="C18" s="252">
        <v>1545</v>
      </c>
      <c r="D18" s="252">
        <v>61</v>
      </c>
      <c r="E18" s="251">
        <v>3.95E-2</v>
      </c>
      <c r="F18" s="251">
        <v>4.6800000000000001E-2</v>
      </c>
      <c r="G18" s="251">
        <v>4.6600000000000003E-2</v>
      </c>
      <c r="H18" s="251">
        <v>4.5900000000000003E-2</v>
      </c>
    </row>
    <row r="19" spans="2:8">
      <c r="B19" s="550" t="s">
        <v>471</v>
      </c>
      <c r="C19" s="252">
        <v>780</v>
      </c>
      <c r="D19" s="252">
        <v>24</v>
      </c>
      <c r="E19" s="251">
        <v>3.0800000000000001E-2</v>
      </c>
      <c r="F19" s="251">
        <v>3.3399999999999999E-2</v>
      </c>
      <c r="G19" s="251">
        <v>3.39E-2</v>
      </c>
      <c r="H19" s="251">
        <v>3.8600000000000002E-2</v>
      </c>
    </row>
    <row r="20" spans="2:8">
      <c r="B20" s="550" t="s">
        <v>472</v>
      </c>
      <c r="C20" s="252">
        <v>765</v>
      </c>
      <c r="D20" s="252">
        <v>37</v>
      </c>
      <c r="E20" s="251">
        <v>4.8399999999999999E-2</v>
      </c>
      <c r="F20" s="251">
        <v>5.3499999999999999E-2</v>
      </c>
      <c r="G20" s="251">
        <v>5.96E-2</v>
      </c>
      <c r="H20" s="251">
        <v>4.8099999999999997E-2</v>
      </c>
    </row>
    <row r="21" spans="2:8">
      <c r="B21" s="549" t="s">
        <v>413</v>
      </c>
      <c r="C21" s="252">
        <v>1212</v>
      </c>
      <c r="D21" s="252">
        <v>139</v>
      </c>
      <c r="E21" s="251">
        <v>0.1147</v>
      </c>
      <c r="F21" s="251">
        <v>0.14080000000000001</v>
      </c>
      <c r="G21" s="251">
        <v>0.19159999999999999</v>
      </c>
      <c r="H21" s="251">
        <v>0.12959999999999999</v>
      </c>
    </row>
    <row r="22" spans="2:8">
      <c r="B22" s="550" t="s">
        <v>473</v>
      </c>
      <c r="C22" s="252">
        <v>937</v>
      </c>
      <c r="D22" s="252">
        <v>64</v>
      </c>
      <c r="E22" s="251">
        <v>6.83E-2</v>
      </c>
      <c r="F22" s="251">
        <v>0.1211</v>
      </c>
      <c r="G22" s="251">
        <v>0.1234</v>
      </c>
      <c r="H22" s="251">
        <v>7.9699999999999993E-2</v>
      </c>
    </row>
    <row r="23" spans="2:8">
      <c r="B23" s="550" t="s">
        <v>474</v>
      </c>
      <c r="C23" s="252">
        <v>92</v>
      </c>
      <c r="D23" s="252">
        <v>23</v>
      </c>
      <c r="E23" s="251">
        <v>0.25</v>
      </c>
      <c r="F23" s="251">
        <v>0.22459999999999999</v>
      </c>
      <c r="G23" s="251">
        <v>0.2394</v>
      </c>
      <c r="H23" s="251">
        <v>0.21129999999999999</v>
      </c>
    </row>
    <row r="24" spans="2:8">
      <c r="B24" s="550" t="s">
        <v>475</v>
      </c>
      <c r="C24" s="252">
        <v>183</v>
      </c>
      <c r="D24" s="252">
        <v>52</v>
      </c>
      <c r="E24" s="251">
        <v>0.28420000000000001</v>
      </c>
      <c r="F24" s="251">
        <v>0.49559999999999998</v>
      </c>
      <c r="G24" s="251">
        <v>0.51680000000000004</v>
      </c>
      <c r="H24" s="251">
        <v>0.49170000000000003</v>
      </c>
    </row>
    <row r="25" spans="2:8">
      <c r="B25" s="549" t="s">
        <v>414</v>
      </c>
      <c r="C25" s="252">
        <v>766</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5">
    <pageSetUpPr fitToPage="1"/>
  </sheetPr>
  <dimension ref="A1:H27"/>
  <sheetViews>
    <sheetView zoomScale="60" zoomScaleNormal="60" zoomScaleSheetLayoutView="100" zoomScalePageLayoutView="90" workbookViewId="0">
      <selection activeCell="T23" sqref="T23"/>
    </sheetView>
  </sheetViews>
  <sheetFormatPr defaultColWidth="11.5703125" defaultRowHeight="15"/>
  <cols>
    <col min="1" max="1" width="2.5703125" style="50" customWidth="1"/>
    <col min="2" max="2" width="25.7109375" style="50" customWidth="1"/>
    <col min="3" max="8" width="20.140625" style="50" customWidth="1"/>
    <col min="9" max="16384" width="11.5703125" style="50"/>
  </cols>
  <sheetData>
    <row r="1" spans="1:8" ht="10.15" customHeight="1"/>
    <row r="2" spans="1:8" ht="27.95" customHeight="1">
      <c r="B2" s="562" t="s">
        <v>1706</v>
      </c>
      <c r="C2" s="563"/>
      <c r="D2" s="563"/>
      <c r="E2" s="563"/>
      <c r="F2" s="563"/>
      <c r="G2" s="563"/>
      <c r="H2" s="563"/>
    </row>
    <row r="3" spans="1:8" ht="14.45" customHeight="1">
      <c r="B3" s="172"/>
      <c r="C3" s="8"/>
      <c r="D3" s="8"/>
      <c r="E3" s="8"/>
      <c r="F3" s="8"/>
      <c r="G3" s="8"/>
    </row>
    <row r="4" spans="1:8" ht="14.45" customHeight="1">
      <c r="B4" s="392" t="s">
        <v>1057</v>
      </c>
      <c r="C4" s="392" t="s">
        <v>1711</v>
      </c>
    </row>
    <row r="5" spans="1:8" ht="18.75" customHeight="1">
      <c r="B5" s="35"/>
      <c r="C5" s="36"/>
      <c r="D5" s="36"/>
      <c r="E5" s="36"/>
      <c r="F5" s="36"/>
      <c r="G5" s="36"/>
    </row>
    <row r="6" spans="1:8" ht="45" customHeight="1">
      <c r="C6" s="702" t="s">
        <v>521</v>
      </c>
      <c r="D6" s="703"/>
      <c r="E6" s="618" t="s">
        <v>522</v>
      </c>
      <c r="F6" s="704" t="s">
        <v>523</v>
      </c>
      <c r="G6" s="618" t="s">
        <v>524</v>
      </c>
      <c r="H6" s="704" t="s">
        <v>525</v>
      </c>
    </row>
    <row r="7" spans="1:8" ht="45" customHeight="1">
      <c r="B7" s="61"/>
      <c r="C7" s="547"/>
      <c r="D7" s="548" t="s">
        <v>526</v>
      </c>
      <c r="E7" s="619"/>
      <c r="F7" s="705"/>
      <c r="G7" s="619"/>
      <c r="H7" s="705"/>
    </row>
    <row r="8" spans="1:8" s="35" customFormat="1" ht="15" customHeight="1">
      <c r="A8" s="50"/>
      <c r="B8" s="699" t="s">
        <v>459</v>
      </c>
      <c r="C8" s="700"/>
      <c r="D8" s="700"/>
      <c r="E8" s="700"/>
      <c r="F8" s="700"/>
      <c r="G8" s="700"/>
      <c r="H8" s="701"/>
    </row>
    <row r="9" spans="1:8" s="35" customFormat="1">
      <c r="A9" s="50"/>
      <c r="B9" s="549" t="s">
        <v>407</v>
      </c>
      <c r="C9" s="252">
        <v>39289</v>
      </c>
      <c r="D9" s="252">
        <v>36</v>
      </c>
      <c r="E9" s="251">
        <v>8.9999999999999998E-4</v>
      </c>
      <c r="F9" s="251">
        <v>6.9999999999999999E-4</v>
      </c>
      <c r="G9" s="251">
        <v>6.9999999999999999E-4</v>
      </c>
      <c r="H9" s="251">
        <v>1.1000000000000001E-3</v>
      </c>
    </row>
    <row r="10" spans="1:8">
      <c r="B10" s="550" t="s">
        <v>467</v>
      </c>
      <c r="C10" s="252">
        <v>28664</v>
      </c>
      <c r="D10" s="252">
        <v>15</v>
      </c>
      <c r="E10" s="251">
        <v>5.0000000000000001E-4</v>
      </c>
      <c r="F10" s="251">
        <v>5.0000000000000001E-4</v>
      </c>
      <c r="G10" s="251">
        <v>5.0000000000000001E-4</v>
      </c>
      <c r="H10" s="251">
        <v>8.9999999999999998E-4</v>
      </c>
    </row>
    <row r="11" spans="1:8">
      <c r="B11" s="550" t="s">
        <v>468</v>
      </c>
      <c r="C11" s="252">
        <v>10625</v>
      </c>
      <c r="D11" s="252">
        <v>21</v>
      </c>
      <c r="E11" s="251">
        <v>2E-3</v>
      </c>
      <c r="F11" s="251">
        <v>1.1999999999999999E-3</v>
      </c>
      <c r="G11" s="251">
        <v>1.2999999999999999E-3</v>
      </c>
      <c r="H11" s="251">
        <v>2.0999999999999999E-3</v>
      </c>
    </row>
    <row r="12" spans="1:8">
      <c r="B12" s="549" t="s">
        <v>408</v>
      </c>
      <c r="C12" s="252">
        <v>12205</v>
      </c>
      <c r="D12" s="252">
        <v>36</v>
      </c>
      <c r="E12" s="251">
        <v>2.8999999999999998E-3</v>
      </c>
      <c r="F12" s="251">
        <v>1.9E-3</v>
      </c>
      <c r="G12" s="251">
        <v>1.9E-3</v>
      </c>
      <c r="H12" s="251">
        <v>3.3999999999999998E-3</v>
      </c>
    </row>
    <row r="13" spans="1:8">
      <c r="B13" s="549" t="s">
        <v>409</v>
      </c>
      <c r="C13" s="252">
        <v>17046</v>
      </c>
      <c r="D13" s="252">
        <v>80</v>
      </c>
      <c r="E13" s="251">
        <v>4.7000000000000002E-3</v>
      </c>
      <c r="F13" s="251">
        <v>3.5999999999999999E-3</v>
      </c>
      <c r="G13" s="251">
        <v>3.5999999999999999E-3</v>
      </c>
      <c r="H13" s="251">
        <v>6.1999999999999998E-3</v>
      </c>
    </row>
    <row r="14" spans="1:8">
      <c r="B14" s="549" t="s">
        <v>410</v>
      </c>
      <c r="C14" s="252">
        <v>8815</v>
      </c>
      <c r="D14" s="252">
        <v>85</v>
      </c>
      <c r="E14" s="251">
        <v>9.5999999999999992E-3</v>
      </c>
      <c r="F14" s="251">
        <v>6.1000000000000004E-3</v>
      </c>
      <c r="G14" s="251">
        <v>6.1000000000000004E-3</v>
      </c>
      <c r="H14" s="251">
        <v>6.1999999999999998E-3</v>
      </c>
    </row>
    <row r="15" spans="1:8">
      <c r="B15" s="549" t="s">
        <v>411</v>
      </c>
      <c r="C15" s="252">
        <v>11238</v>
      </c>
      <c r="D15" s="252">
        <v>213</v>
      </c>
      <c r="E15" s="251">
        <v>1.9E-2</v>
      </c>
      <c r="F15" s="251">
        <v>1.32E-2</v>
      </c>
      <c r="G15" s="251">
        <v>1.2999999999999999E-2</v>
      </c>
      <c r="H15" s="251">
        <v>2.35E-2</v>
      </c>
    </row>
    <row r="16" spans="1:8">
      <c r="B16" s="550" t="s">
        <v>469</v>
      </c>
      <c r="C16" s="252">
        <v>8996</v>
      </c>
      <c r="D16" s="252">
        <v>152</v>
      </c>
      <c r="E16" s="251">
        <v>1.6899999999999998E-2</v>
      </c>
      <c r="F16" s="251">
        <v>1.11E-2</v>
      </c>
      <c r="G16" s="251">
        <v>1.0999999999999999E-2</v>
      </c>
      <c r="H16" s="251">
        <v>1.83E-2</v>
      </c>
    </row>
    <row r="17" spans="2:8">
      <c r="B17" s="550" t="s">
        <v>470</v>
      </c>
      <c r="C17" s="252">
        <v>2242</v>
      </c>
      <c r="D17" s="252">
        <v>61</v>
      </c>
      <c r="E17" s="251">
        <v>2.7199999999999998E-2</v>
      </c>
      <c r="F17" s="251">
        <v>2.1000000000000001E-2</v>
      </c>
      <c r="G17" s="251">
        <v>2.0899999999999998E-2</v>
      </c>
      <c r="H17" s="251">
        <v>3.7999999999999999E-2</v>
      </c>
    </row>
    <row r="18" spans="2:8">
      <c r="B18" s="549" t="s">
        <v>412</v>
      </c>
      <c r="C18" s="252">
        <v>4740</v>
      </c>
      <c r="D18" s="252">
        <v>314</v>
      </c>
      <c r="E18" s="251">
        <v>6.6199999999999995E-2</v>
      </c>
      <c r="F18" s="251">
        <v>4.7600000000000003E-2</v>
      </c>
      <c r="G18" s="251">
        <v>4.8099999999999997E-2</v>
      </c>
      <c r="H18" s="251">
        <v>9.1600000000000001E-2</v>
      </c>
    </row>
    <row r="19" spans="2:8">
      <c r="B19" s="550" t="s">
        <v>471</v>
      </c>
      <c r="C19" s="252">
        <v>3071</v>
      </c>
      <c r="D19" s="252">
        <v>129</v>
      </c>
      <c r="E19" s="251">
        <v>4.2000000000000003E-2</v>
      </c>
      <c r="F19" s="251">
        <v>3.5000000000000003E-2</v>
      </c>
      <c r="G19" s="251">
        <v>3.5499999999999997E-2</v>
      </c>
      <c r="H19" s="251">
        <v>5.1900000000000002E-2</v>
      </c>
    </row>
    <row r="20" spans="2:8">
      <c r="B20" s="550" t="s">
        <v>472</v>
      </c>
      <c r="C20" s="252">
        <v>1669</v>
      </c>
      <c r="D20" s="252">
        <v>185</v>
      </c>
      <c r="E20" s="251">
        <v>0.1108</v>
      </c>
      <c r="F20" s="251">
        <v>7.1300000000000002E-2</v>
      </c>
      <c r="G20" s="251">
        <v>7.1300000000000002E-2</v>
      </c>
      <c r="H20" s="251">
        <v>0.1132</v>
      </c>
    </row>
    <row r="21" spans="2:8">
      <c r="B21" s="549" t="s">
        <v>413</v>
      </c>
      <c r="C21" s="252">
        <v>1395</v>
      </c>
      <c r="D21" s="252">
        <v>307</v>
      </c>
      <c r="E21" s="251">
        <v>0.22009999999999999</v>
      </c>
      <c r="F21" s="251">
        <v>0.20630000000000001</v>
      </c>
      <c r="G21" s="251">
        <v>0.24709999999999999</v>
      </c>
      <c r="H21" s="251">
        <v>0.2455</v>
      </c>
    </row>
    <row r="22" spans="2:8">
      <c r="B22" s="550" t="s">
        <v>473</v>
      </c>
      <c r="C22" s="252">
        <v>837</v>
      </c>
      <c r="D22" s="252">
        <v>130</v>
      </c>
      <c r="E22" s="251">
        <v>0.15529999999999999</v>
      </c>
      <c r="F22" s="251">
        <v>0.1341</v>
      </c>
      <c r="G22" s="251">
        <v>0.13789999999999999</v>
      </c>
      <c r="H22" s="251">
        <v>0.1133</v>
      </c>
    </row>
    <row r="23" spans="2:8">
      <c r="B23" s="550" t="s">
        <v>474</v>
      </c>
      <c r="C23" s="252">
        <v>194</v>
      </c>
      <c r="D23" s="252">
        <v>62</v>
      </c>
      <c r="E23" s="251">
        <v>0.3196</v>
      </c>
      <c r="F23" s="251">
        <v>0.24179999999999999</v>
      </c>
      <c r="G23" s="251">
        <v>0.24640000000000001</v>
      </c>
      <c r="H23" s="251">
        <v>0.3044</v>
      </c>
    </row>
    <row r="24" spans="2:8">
      <c r="B24" s="550" t="s">
        <v>475</v>
      </c>
      <c r="C24" s="252">
        <v>364</v>
      </c>
      <c r="D24" s="252">
        <v>115</v>
      </c>
      <c r="E24" s="251">
        <v>0.31590000000000001</v>
      </c>
      <c r="F24" s="251">
        <v>0.47139999999999999</v>
      </c>
      <c r="G24" s="251">
        <v>0.49859999999999999</v>
      </c>
      <c r="H24" s="251">
        <v>0.49419999999999997</v>
      </c>
    </row>
    <row r="25" spans="2:8">
      <c r="B25" s="549" t="s">
        <v>414</v>
      </c>
      <c r="C25" s="252">
        <v>1741</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8D5F-E657-46E3-8308-CDFAAB236405}">
  <dimension ref="B1:K13"/>
  <sheetViews>
    <sheetView showGridLines="0" showRowColHeaders="0" zoomScale="60" zoomScaleNormal="60" zoomScaleSheetLayoutView="100" zoomScalePageLayoutView="64" workbookViewId="0">
      <selection activeCell="K30" sqref="K30"/>
    </sheetView>
  </sheetViews>
  <sheetFormatPr defaultColWidth="9.140625" defaultRowHeight="15"/>
  <cols>
    <col min="2" max="2" width="25.85546875" customWidth="1"/>
    <col min="3" max="3" width="22.140625" customWidth="1"/>
    <col min="4" max="4" width="16.28515625" customWidth="1"/>
    <col min="5" max="5" width="22.140625" customWidth="1"/>
    <col min="6" max="6" width="15.5703125" customWidth="1"/>
    <col min="7" max="7" width="22.140625" customWidth="1"/>
    <col min="8" max="8" width="19.7109375" customWidth="1"/>
    <col min="10" max="10" width="13.140625" style="305" customWidth="1"/>
    <col min="11" max="11" width="52.42578125" customWidth="1"/>
  </cols>
  <sheetData>
    <row r="1" spans="2:11">
      <c r="B1" s="26"/>
      <c r="C1" s="306"/>
      <c r="D1" s="306"/>
      <c r="E1" s="306"/>
      <c r="F1" s="306"/>
      <c r="G1" s="306"/>
      <c r="H1" s="306"/>
      <c r="I1" s="306"/>
    </row>
    <row r="2" spans="2:11" s="307" customFormat="1" ht="23.25">
      <c r="B2" s="562" t="s">
        <v>1808</v>
      </c>
      <c r="C2" s="563"/>
      <c r="D2" s="563"/>
      <c r="E2" s="563"/>
      <c r="F2" s="563"/>
      <c r="G2" s="563"/>
      <c r="H2" s="563"/>
    </row>
    <row r="3" spans="2:11" s="307" customFormat="1"/>
    <row r="4" spans="2:11" s="307" customFormat="1">
      <c r="B4"/>
    </row>
    <row r="5" spans="2:11" s="307" customFormat="1">
      <c r="B5"/>
    </row>
    <row r="6" spans="2:11" ht="13.5" customHeight="1">
      <c r="B6" s="709" t="s">
        <v>1797</v>
      </c>
      <c r="C6" s="633" t="s">
        <v>1798</v>
      </c>
      <c r="D6" s="634"/>
      <c r="E6" s="633" t="s">
        <v>1799</v>
      </c>
      <c r="F6" s="711"/>
      <c r="G6" s="711"/>
      <c r="H6" s="634"/>
    </row>
    <row r="7" spans="2:11">
      <c r="B7" s="710"/>
      <c r="C7" s="423" t="s">
        <v>1800</v>
      </c>
      <c r="D7" s="423" t="s">
        <v>1801</v>
      </c>
      <c r="E7" s="423" t="s">
        <v>1800</v>
      </c>
      <c r="F7" s="423" t="s">
        <v>310</v>
      </c>
      <c r="G7" s="423"/>
      <c r="H7" s="423" t="s">
        <v>1801</v>
      </c>
    </row>
    <row r="8" spans="2:11" ht="38.25" customHeight="1">
      <c r="B8" s="423" t="s">
        <v>1802</v>
      </c>
      <c r="C8" s="424">
        <v>-230120528</v>
      </c>
      <c r="D8" s="425"/>
      <c r="E8" s="424">
        <v>48245999</v>
      </c>
      <c r="F8" s="425"/>
      <c r="G8" s="425"/>
      <c r="H8" s="425"/>
      <c r="K8" s="308"/>
    </row>
    <row r="9" spans="2:11" ht="29.45" customHeight="1">
      <c r="B9" s="423" t="s">
        <v>1803</v>
      </c>
      <c r="C9" s="424">
        <v>-8006780</v>
      </c>
      <c r="D9" s="425"/>
      <c r="E9" s="424">
        <v>-75962189</v>
      </c>
      <c r="F9" s="425"/>
      <c r="G9" s="425"/>
      <c r="H9" s="425"/>
    </row>
    <row r="10" spans="2:11" ht="38.25" customHeight="1">
      <c r="B10" s="423" t="s">
        <v>1804</v>
      </c>
      <c r="C10" s="424">
        <v>-86137328</v>
      </c>
      <c r="D10" s="425"/>
      <c r="E10" s="426"/>
      <c r="F10" s="426"/>
      <c r="G10" s="426"/>
      <c r="H10" s="426"/>
    </row>
    <row r="11" spans="2:11" ht="38.25" customHeight="1">
      <c r="B11" s="423" t="s">
        <v>1805</v>
      </c>
      <c r="C11" s="424">
        <v>-13533068</v>
      </c>
      <c r="D11" s="425"/>
      <c r="E11" s="426"/>
      <c r="F11" s="426"/>
      <c r="G11" s="426"/>
      <c r="H11" s="426"/>
    </row>
    <row r="12" spans="2:11" ht="38.25" customHeight="1">
      <c r="B12" s="423" t="s">
        <v>1806</v>
      </c>
      <c r="C12" s="424">
        <v>7048212</v>
      </c>
      <c r="D12" s="425"/>
      <c r="E12" s="426"/>
      <c r="F12" s="426"/>
      <c r="G12" s="426"/>
      <c r="H12" s="426"/>
    </row>
    <row r="13" spans="2:11" ht="38.25" customHeight="1">
      <c r="B13" s="423" t="s">
        <v>1807</v>
      </c>
      <c r="C13" s="424">
        <v>-588678</v>
      </c>
      <c r="D13" s="425"/>
      <c r="E13" s="426"/>
      <c r="F13" s="426"/>
      <c r="G13" s="426"/>
      <c r="H13" s="426"/>
    </row>
  </sheetData>
  <mergeCells count="4">
    <mergeCell ref="B2:H2"/>
    <mergeCell ref="B6:B7"/>
    <mergeCell ref="C6:D6"/>
    <mergeCell ref="E6:H6"/>
  </mergeCells>
  <pageMargins left="0.7" right="0.7" top="0.75" bottom="0.75" header="0.3" footer="0.3"/>
  <pageSetup paperSize="9" scale="75" orientation="landscape" r:id="rId1"/>
  <headerFooter>
    <oddHeader>&amp;CEN
Annex I</oddHeader>
    <oddFooter>&amp;C&amp;"Calibri"&amp;11&amp;K000000&amp;P_x000D_&amp;1#&amp;"Calibri"&amp;10&amp;K000000Internal</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6495-44CD-4A86-A754-01065F67BC25}">
  <dimension ref="A2:E17"/>
  <sheetViews>
    <sheetView showGridLines="0" zoomScale="60" zoomScaleNormal="60" zoomScaleSheetLayoutView="104" workbookViewId="0">
      <selection activeCell="C7" sqref="C7"/>
    </sheetView>
  </sheetViews>
  <sheetFormatPr defaultRowHeight="15"/>
  <cols>
    <col min="2" max="2" width="62.140625" bestFit="1" customWidth="1"/>
    <col min="3" max="3" width="107.42578125" customWidth="1"/>
    <col min="4" max="4" width="27" bestFit="1" customWidth="1"/>
  </cols>
  <sheetData>
    <row r="2" spans="1:5" ht="23.25">
      <c r="B2" s="562" t="s">
        <v>1809</v>
      </c>
      <c r="C2" s="563"/>
      <c r="D2" s="563"/>
    </row>
    <row r="3" spans="1:5">
      <c r="A3" s="9"/>
      <c r="B3" s="9"/>
      <c r="C3" s="9"/>
      <c r="D3" s="9"/>
      <c r="E3" s="9"/>
    </row>
    <row r="4" spans="1:5" ht="14.45" customHeight="1">
      <c r="A4" s="9"/>
      <c r="B4" s="309"/>
      <c r="C4" s="89" t="s">
        <v>1962</v>
      </c>
      <c r="D4" s="89" t="s">
        <v>111</v>
      </c>
      <c r="E4" s="9"/>
    </row>
    <row r="5" spans="1:5" ht="119.1" customHeight="1">
      <c r="B5" s="423" t="s">
        <v>1774</v>
      </c>
      <c r="C5" s="304" t="s">
        <v>1947</v>
      </c>
      <c r="D5" s="4" t="s">
        <v>1775</v>
      </c>
      <c r="E5" s="9"/>
    </row>
    <row r="6" spans="1:5" ht="75">
      <c r="B6" s="423" t="s">
        <v>1776</v>
      </c>
      <c r="C6" s="4" t="s">
        <v>1948</v>
      </c>
      <c r="D6" s="4" t="s">
        <v>1777</v>
      </c>
      <c r="E6" s="9"/>
    </row>
    <row r="7" spans="1:5" ht="105">
      <c r="B7" s="423" t="s">
        <v>1778</v>
      </c>
      <c r="C7" s="4" t="s">
        <v>1949</v>
      </c>
      <c r="D7" s="4" t="s">
        <v>1779</v>
      </c>
      <c r="E7" s="9"/>
    </row>
    <row r="8" spans="1:5" ht="45">
      <c r="B8" s="423" t="s">
        <v>1780</v>
      </c>
      <c r="C8" s="4" t="s">
        <v>1950</v>
      </c>
      <c r="D8" s="4" t="s">
        <v>1781</v>
      </c>
      <c r="E8" s="9"/>
    </row>
    <row r="9" spans="1:5" ht="30" customHeight="1">
      <c r="B9" s="423" t="s">
        <v>1782</v>
      </c>
      <c r="C9" s="303" t="s">
        <v>1909</v>
      </c>
      <c r="D9" s="4" t="s">
        <v>1783</v>
      </c>
      <c r="E9" s="9"/>
    </row>
    <row r="10" spans="1:5" ht="120">
      <c r="B10" s="423" t="s">
        <v>1784</v>
      </c>
      <c r="C10" s="4" t="s">
        <v>1951</v>
      </c>
      <c r="D10" s="4" t="s">
        <v>1785</v>
      </c>
      <c r="E10" s="9"/>
    </row>
    <row r="11" spans="1:5" ht="195">
      <c r="B11" s="423" t="s">
        <v>1786</v>
      </c>
      <c r="C11" s="4" t="s">
        <v>1787</v>
      </c>
      <c r="D11" s="4" t="s">
        <v>1788</v>
      </c>
      <c r="E11" s="9"/>
    </row>
    <row r="12" spans="1:5" ht="60">
      <c r="B12" s="423" t="s">
        <v>1789</v>
      </c>
      <c r="C12" s="4" t="s">
        <v>1790</v>
      </c>
      <c r="D12" s="4" t="s">
        <v>1791</v>
      </c>
      <c r="E12" s="9"/>
    </row>
    <row r="13" spans="1:5" ht="45">
      <c r="B13" s="423" t="s">
        <v>1792</v>
      </c>
      <c r="C13" s="4" t="s">
        <v>1793</v>
      </c>
      <c r="D13" s="4"/>
      <c r="E13" s="9"/>
    </row>
    <row r="14" spans="1:5" ht="30">
      <c r="B14" s="423" t="s">
        <v>1794</v>
      </c>
      <c r="C14" s="4" t="s">
        <v>1795</v>
      </c>
      <c r="D14" s="4" t="s">
        <v>1796</v>
      </c>
      <c r="E14" s="9"/>
    </row>
    <row r="15" spans="1:5">
      <c r="A15" s="9"/>
      <c r="B15" s="9"/>
      <c r="C15" s="9"/>
      <c r="D15" s="9"/>
      <c r="E15" s="9"/>
    </row>
    <row r="16" spans="1:5">
      <c r="A16" s="9"/>
      <c r="B16" s="9"/>
      <c r="C16" s="9"/>
      <c r="D16" s="9"/>
      <c r="E16" s="9"/>
    </row>
    <row r="17" spans="1:5">
      <c r="A17" s="9"/>
      <c r="B17" s="9"/>
      <c r="C17" s="9"/>
      <c r="D17" s="9"/>
      <c r="E17" s="9"/>
    </row>
  </sheetData>
  <mergeCells count="1">
    <mergeCell ref="B2:D2"/>
  </mergeCells>
  <pageMargins left="0.7" right="0.7" top="0.75" bottom="0.75" header="0.3" footer="0.3"/>
  <pageSetup paperSize="9" scale="62" orientation="portrait" horizontalDpi="1200" verticalDpi="1200" r:id="rId1"/>
  <headerFooter>
    <oddHeader>&amp;CEN 
Annex I</oddHeader>
    <oddFooter>&amp;C&amp;"Calibri"&amp;11&amp;K000000&amp;P_x000D_&amp;1#&amp;"Calibri"&amp;10&amp;K000000Internal</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018A-7C31-40D4-B7C1-4BDFA8C8BB27}">
  <dimension ref="B2:S31"/>
  <sheetViews>
    <sheetView showGridLines="0" showRowColHeaders="0" zoomScale="60" zoomScaleNormal="60" workbookViewId="0">
      <selection activeCell="B25" sqref="B25:S25"/>
    </sheetView>
  </sheetViews>
  <sheetFormatPr defaultColWidth="8.7109375" defaultRowHeight="15"/>
  <cols>
    <col min="2" max="2" width="6.140625" customWidth="1"/>
    <col min="3" max="4" width="18.28515625" customWidth="1"/>
    <col min="5" max="5" width="19.42578125" customWidth="1"/>
    <col min="6" max="6" width="17.140625" customWidth="1"/>
    <col min="7" max="7" width="18.85546875" customWidth="1"/>
    <col min="8" max="8" width="17.85546875" customWidth="1"/>
    <col min="9" max="9" width="24.28515625" customWidth="1"/>
    <col min="10" max="10" width="11.7109375" customWidth="1"/>
    <col min="11" max="11" width="15.5703125" customWidth="1"/>
    <col min="12" max="14" width="11.7109375" customWidth="1"/>
    <col min="15" max="15" width="16.85546875" customWidth="1"/>
    <col min="16" max="16" width="24.140625" customWidth="1"/>
    <col min="17" max="18" width="11.7109375" customWidth="1"/>
    <col min="19" max="19" width="13.5703125" customWidth="1"/>
    <col min="20" max="20" width="16.85546875" customWidth="1"/>
  </cols>
  <sheetData>
    <row r="2" spans="2:19" ht="23.25">
      <c r="B2" s="562" t="s">
        <v>1810</v>
      </c>
      <c r="C2" s="563"/>
      <c r="D2" s="563"/>
      <c r="E2" s="563"/>
      <c r="F2" s="563"/>
      <c r="G2" s="563"/>
      <c r="H2" s="563"/>
      <c r="I2" s="563"/>
      <c r="J2" s="563"/>
      <c r="K2" s="563"/>
      <c r="L2" s="563"/>
      <c r="M2" s="563"/>
      <c r="N2" s="563"/>
      <c r="O2" s="563"/>
      <c r="P2" s="563"/>
    </row>
    <row r="3" spans="2:19" ht="17.25" customHeight="1">
      <c r="B3" s="172"/>
      <c r="C3" s="310"/>
      <c r="D3" s="310"/>
      <c r="E3" s="310"/>
      <c r="F3" s="310"/>
      <c r="G3" s="310"/>
      <c r="H3" s="310"/>
      <c r="I3" s="310"/>
      <c r="J3" s="310"/>
      <c r="K3" s="310"/>
      <c r="L3" s="310"/>
      <c r="M3" s="310"/>
      <c r="N3" s="310"/>
      <c r="O3" s="310"/>
      <c r="P3" s="310"/>
      <c r="Q3" s="310"/>
      <c r="R3" s="310"/>
      <c r="S3" s="310"/>
    </row>
    <row r="4" spans="2:19" ht="17.25" customHeight="1">
      <c r="B4" s="310"/>
      <c r="C4" s="310"/>
      <c r="D4" s="310"/>
      <c r="E4" s="310"/>
      <c r="F4" s="310"/>
      <c r="G4" s="310"/>
      <c r="H4" s="310"/>
      <c r="I4" s="310"/>
      <c r="J4" s="310"/>
      <c r="K4" s="310"/>
      <c r="L4" s="310"/>
      <c r="M4" s="310"/>
      <c r="N4" s="310"/>
      <c r="O4" s="310"/>
      <c r="P4" s="310"/>
      <c r="Q4" s="310"/>
      <c r="R4" s="310"/>
      <c r="S4" s="310"/>
    </row>
    <row r="5" spans="2:19" ht="30" customHeight="1">
      <c r="B5" s="727"/>
      <c r="C5" s="727"/>
      <c r="D5" s="727"/>
      <c r="E5" s="721" t="s">
        <v>600</v>
      </c>
      <c r="F5" s="721"/>
      <c r="G5" s="721"/>
      <c r="H5" s="721"/>
      <c r="I5" s="721"/>
      <c r="J5" s="721"/>
      <c r="K5" s="721"/>
      <c r="L5" s="721" t="s">
        <v>1811</v>
      </c>
      <c r="M5" s="721"/>
      <c r="N5" s="721"/>
      <c r="O5" s="721"/>
      <c r="P5" s="721"/>
      <c r="Q5" s="721"/>
      <c r="R5" s="721"/>
      <c r="S5" s="551" t="s">
        <v>1812</v>
      </c>
    </row>
    <row r="6" spans="2:19" ht="30" customHeight="1">
      <c r="B6" s="727"/>
      <c r="C6" s="727"/>
      <c r="D6" s="727"/>
      <c r="E6" s="723"/>
      <c r="F6" s="721" t="s">
        <v>1813</v>
      </c>
      <c r="G6" s="721"/>
      <c r="H6" s="721"/>
      <c r="I6" s="721" t="s">
        <v>1814</v>
      </c>
      <c r="J6" s="721"/>
      <c r="K6" s="721"/>
      <c r="L6" s="721"/>
      <c r="M6" s="721" t="s">
        <v>1813</v>
      </c>
      <c r="N6" s="721"/>
      <c r="O6" s="721"/>
      <c r="P6" s="721" t="s">
        <v>1814</v>
      </c>
      <c r="Q6" s="721"/>
      <c r="R6" s="721"/>
      <c r="S6" s="721" t="s">
        <v>1815</v>
      </c>
    </row>
    <row r="7" spans="2:19" ht="30" customHeight="1">
      <c r="B7" s="727"/>
      <c r="C7" s="727"/>
      <c r="D7" s="727"/>
      <c r="E7" s="723"/>
      <c r="F7" s="723"/>
      <c r="G7" s="725" t="s">
        <v>1816</v>
      </c>
      <c r="H7" s="725" t="s">
        <v>1817</v>
      </c>
      <c r="I7" s="721"/>
      <c r="J7" s="725" t="s">
        <v>1816</v>
      </c>
      <c r="K7" s="725" t="s">
        <v>1818</v>
      </c>
      <c r="L7" s="721"/>
      <c r="M7" s="721"/>
      <c r="N7" s="725" t="s">
        <v>1816</v>
      </c>
      <c r="O7" s="725" t="s">
        <v>1817</v>
      </c>
      <c r="P7" s="721"/>
      <c r="Q7" s="725" t="s">
        <v>1816</v>
      </c>
      <c r="R7" s="725" t="s">
        <v>1818</v>
      </c>
      <c r="S7" s="721"/>
    </row>
    <row r="8" spans="2:19" ht="63" customHeight="1">
      <c r="B8" s="727"/>
      <c r="C8" s="727"/>
      <c r="D8" s="727"/>
      <c r="E8" s="724"/>
      <c r="F8" s="724"/>
      <c r="G8" s="726"/>
      <c r="H8" s="726"/>
      <c r="I8" s="722"/>
      <c r="J8" s="726"/>
      <c r="K8" s="726"/>
      <c r="L8" s="722"/>
      <c r="M8" s="722"/>
      <c r="N8" s="726"/>
      <c r="O8" s="726"/>
      <c r="P8" s="722"/>
      <c r="Q8" s="726"/>
      <c r="R8" s="726"/>
      <c r="S8" s="722"/>
    </row>
    <row r="9" spans="2:19" ht="26.25" customHeight="1">
      <c r="C9" s="715" t="s">
        <v>1819</v>
      </c>
      <c r="D9" s="715"/>
      <c r="E9" s="311"/>
      <c r="F9" s="311"/>
      <c r="G9" s="311"/>
      <c r="H9" s="311"/>
      <c r="I9" s="311"/>
      <c r="J9" s="311"/>
      <c r="K9" s="311"/>
      <c r="L9" s="311"/>
      <c r="M9" s="311"/>
      <c r="N9" s="311"/>
      <c r="O9" s="311"/>
      <c r="P9" s="311"/>
      <c r="Q9" s="311"/>
      <c r="R9" s="311"/>
      <c r="S9" s="312"/>
    </row>
    <row r="10" spans="2:19" ht="26.25" customHeight="1">
      <c r="C10" s="715" t="s">
        <v>1820</v>
      </c>
      <c r="D10" s="715"/>
      <c r="E10" s="311"/>
      <c r="F10" s="311"/>
      <c r="G10" s="311"/>
      <c r="H10" s="311"/>
      <c r="I10" s="311"/>
      <c r="J10" s="311"/>
      <c r="K10" s="311"/>
      <c r="L10" s="311"/>
      <c r="M10" s="311"/>
      <c r="N10" s="311"/>
      <c r="O10" s="311"/>
      <c r="P10" s="311"/>
      <c r="Q10" s="311"/>
      <c r="R10" s="311"/>
      <c r="S10" s="312"/>
    </row>
    <row r="11" spans="2:19" ht="26.25" customHeight="1">
      <c r="C11" s="716" t="s">
        <v>1821</v>
      </c>
      <c r="D11" s="716"/>
      <c r="E11" s="311"/>
      <c r="F11" s="311"/>
      <c r="G11" s="311"/>
      <c r="H11" s="311"/>
      <c r="I11" s="311"/>
      <c r="J11" s="311"/>
      <c r="K11" s="311"/>
      <c r="L11" s="311"/>
      <c r="M11" s="311"/>
      <c r="N11" s="311"/>
      <c r="O11" s="311"/>
      <c r="P11" s="311"/>
      <c r="Q11" s="311"/>
      <c r="R11" s="311"/>
      <c r="S11" s="312"/>
    </row>
    <row r="12" spans="2:19" ht="26.25" customHeight="1">
      <c r="C12" s="715" t="s">
        <v>1822</v>
      </c>
      <c r="D12" s="715"/>
      <c r="E12" s="311"/>
      <c r="F12" s="311"/>
      <c r="G12" s="311"/>
      <c r="H12" s="311"/>
      <c r="I12" s="311"/>
      <c r="J12" s="311"/>
      <c r="K12" s="311"/>
      <c r="L12" s="311"/>
      <c r="M12" s="311"/>
      <c r="N12" s="311"/>
      <c r="O12" s="311"/>
      <c r="P12" s="311"/>
      <c r="Q12" s="311"/>
      <c r="R12" s="311"/>
      <c r="S12" s="312"/>
    </row>
    <row r="13" spans="2:19" ht="26.25" customHeight="1">
      <c r="C13" s="716" t="s">
        <v>1823</v>
      </c>
      <c r="D13" s="716"/>
      <c r="E13" s="311"/>
      <c r="F13" s="311"/>
      <c r="G13" s="311"/>
      <c r="H13" s="311"/>
      <c r="I13" s="311"/>
      <c r="J13" s="311"/>
      <c r="K13" s="311"/>
      <c r="L13" s="311"/>
      <c r="M13" s="311"/>
      <c r="N13" s="311"/>
      <c r="O13" s="311"/>
      <c r="P13" s="311"/>
      <c r="Q13" s="311"/>
      <c r="R13" s="311"/>
      <c r="S13" s="312"/>
    </row>
    <row r="14" spans="2:19" ht="26.25" customHeight="1">
      <c r="C14" s="716" t="s">
        <v>1824</v>
      </c>
      <c r="D14" s="716"/>
      <c r="E14" s="311"/>
      <c r="F14" s="311"/>
      <c r="G14" s="311"/>
      <c r="H14" s="311"/>
      <c r="I14" s="311"/>
      <c r="J14" s="311"/>
      <c r="K14" s="311"/>
      <c r="L14" s="311"/>
      <c r="M14" s="311"/>
      <c r="N14" s="311"/>
      <c r="O14" s="311"/>
      <c r="P14" s="311"/>
      <c r="Q14" s="311"/>
      <c r="R14" s="311"/>
      <c r="S14" s="312"/>
    </row>
    <row r="15" spans="2:19" ht="15.75">
      <c r="B15" s="68"/>
      <c r="C15" s="313"/>
      <c r="D15" s="313"/>
      <c r="E15" s="313"/>
      <c r="F15" s="313"/>
      <c r="G15" s="313"/>
      <c r="H15" s="313"/>
      <c r="I15" s="313"/>
      <c r="J15" s="313"/>
      <c r="K15" s="313"/>
      <c r="L15" s="313"/>
      <c r="M15" s="313"/>
      <c r="N15" s="313"/>
      <c r="O15" s="313"/>
      <c r="P15" s="313"/>
      <c r="Q15" s="313"/>
      <c r="R15" s="313"/>
      <c r="S15" s="313"/>
    </row>
    <row r="16" spans="2:19" ht="19.5" customHeight="1">
      <c r="B16" s="717"/>
      <c r="C16" s="717"/>
      <c r="D16" s="314"/>
      <c r="E16" s="315"/>
      <c r="F16" s="316"/>
      <c r="G16" s="316"/>
      <c r="H16" s="316"/>
      <c r="I16" s="316"/>
      <c r="J16" s="316"/>
      <c r="K16" s="9"/>
      <c r="L16" s="9"/>
      <c r="M16" s="9"/>
      <c r="N16" s="9"/>
      <c r="O16" s="9"/>
      <c r="P16" s="9"/>
      <c r="Q16" s="9"/>
      <c r="R16" s="9"/>
      <c r="S16" s="9"/>
    </row>
    <row r="17" spans="2:19" ht="38.450000000000003" customHeight="1">
      <c r="B17" s="718" t="s">
        <v>1876</v>
      </c>
      <c r="C17" s="719"/>
      <c r="D17" s="719"/>
      <c r="E17" s="719"/>
      <c r="F17" s="719"/>
      <c r="G17" s="719"/>
      <c r="H17" s="719"/>
      <c r="I17" s="719"/>
      <c r="J17" s="719"/>
      <c r="K17" s="719"/>
      <c r="L17" s="719"/>
      <c r="M17" s="719"/>
      <c r="N17" s="719"/>
      <c r="O17" s="719"/>
      <c r="P17" s="719"/>
      <c r="Q17" s="719"/>
      <c r="R17" s="719"/>
      <c r="S17" s="720"/>
    </row>
    <row r="18" spans="2:19" ht="19.5" customHeight="1">
      <c r="B18" s="712"/>
      <c r="C18" s="712"/>
      <c r="D18" s="712"/>
      <c r="E18" s="712"/>
      <c r="F18" s="712"/>
      <c r="G18" s="712"/>
      <c r="H18" s="712"/>
      <c r="I18" s="712"/>
      <c r="J18" s="712"/>
      <c r="K18" s="712"/>
      <c r="L18" s="712"/>
      <c r="M18" s="712"/>
      <c r="N18" s="712"/>
      <c r="O18" s="712"/>
      <c r="P18" s="712"/>
      <c r="Q18" s="712"/>
      <c r="R18" s="712"/>
      <c r="S18" s="712"/>
    </row>
    <row r="19" spans="2:19" ht="28.5" customHeight="1">
      <c r="B19" s="713"/>
      <c r="C19" s="713"/>
      <c r="D19" s="713"/>
      <c r="E19" s="713"/>
      <c r="F19" s="713"/>
      <c r="G19" s="713"/>
      <c r="H19" s="713"/>
      <c r="I19" s="713"/>
      <c r="J19" s="713"/>
      <c r="K19" s="713"/>
      <c r="L19" s="317"/>
      <c r="M19" s="317"/>
      <c r="N19" s="317"/>
      <c r="O19" s="317"/>
      <c r="P19" s="317"/>
      <c r="Q19" s="317"/>
      <c r="R19" s="317"/>
      <c r="S19" s="317"/>
    </row>
    <row r="20" spans="2:19" ht="45.75" customHeight="1">
      <c r="B20" s="713"/>
      <c r="C20" s="713"/>
      <c r="D20" s="713"/>
      <c r="E20" s="713"/>
      <c r="F20" s="713"/>
      <c r="G20" s="713"/>
      <c r="H20" s="713"/>
      <c r="I20" s="713"/>
      <c r="J20" s="713"/>
      <c r="K20" s="713"/>
      <c r="L20" s="317"/>
      <c r="M20" s="317"/>
      <c r="N20" s="317"/>
      <c r="O20" s="317"/>
      <c r="P20" s="317"/>
      <c r="Q20" s="317"/>
      <c r="R20" s="317"/>
      <c r="S20" s="317"/>
    </row>
    <row r="21" spans="2:19" ht="21.75" customHeight="1">
      <c r="B21" s="712"/>
      <c r="C21" s="712"/>
      <c r="D21" s="712"/>
      <c r="E21" s="712"/>
      <c r="F21" s="712"/>
      <c r="G21" s="712"/>
      <c r="H21" s="712"/>
      <c r="I21" s="712"/>
      <c r="J21" s="712"/>
      <c r="K21" s="712"/>
      <c r="L21" s="712"/>
      <c r="M21" s="712"/>
      <c r="N21" s="712"/>
      <c r="O21" s="712"/>
      <c r="P21" s="712"/>
      <c r="Q21" s="712"/>
      <c r="R21" s="712"/>
      <c r="S21" s="712"/>
    </row>
    <row r="22" spans="2:19" ht="18" customHeight="1">
      <c r="B22" s="717"/>
      <c r="C22" s="717"/>
      <c r="D22" s="314"/>
      <c r="E22" s="315"/>
      <c r="F22" s="316"/>
      <c r="G22" s="316"/>
      <c r="H22" s="316"/>
      <c r="I22" s="316"/>
      <c r="J22" s="316"/>
      <c r="K22" s="9"/>
      <c r="L22" s="9"/>
      <c r="M22" s="9"/>
      <c r="N22" s="9"/>
      <c r="O22" s="9"/>
      <c r="P22" s="9"/>
      <c r="Q22" s="9"/>
      <c r="R22" s="9"/>
      <c r="S22" s="9"/>
    </row>
    <row r="23" spans="2:19" ht="20.25" customHeight="1">
      <c r="B23" s="714"/>
      <c r="C23" s="714"/>
      <c r="D23" s="714"/>
      <c r="E23" s="714"/>
      <c r="F23" s="714"/>
      <c r="G23" s="714"/>
      <c r="H23" s="714"/>
      <c r="I23" s="714"/>
      <c r="J23" s="714"/>
      <c r="K23" s="714"/>
      <c r="L23" s="714"/>
      <c r="M23" s="714"/>
      <c r="N23" s="714"/>
      <c r="O23" s="714"/>
      <c r="P23" s="714"/>
      <c r="Q23" s="714"/>
      <c r="R23" s="714"/>
      <c r="S23" s="714"/>
    </row>
    <row r="24" spans="2:19" ht="33" customHeight="1">
      <c r="B24" s="713"/>
      <c r="C24" s="713"/>
      <c r="D24" s="713"/>
      <c r="E24" s="713"/>
      <c r="F24" s="713"/>
      <c r="G24" s="713"/>
      <c r="H24" s="713"/>
      <c r="I24" s="713"/>
      <c r="J24" s="713"/>
      <c r="K24" s="713"/>
      <c r="L24" s="318"/>
      <c r="M24" s="318"/>
      <c r="N24" s="318"/>
      <c r="O24" s="318"/>
      <c r="P24" s="318"/>
      <c r="Q24" s="318"/>
      <c r="R24" s="318"/>
      <c r="S24" s="318"/>
    </row>
    <row r="25" spans="2:19" ht="33" customHeight="1">
      <c r="B25" s="714"/>
      <c r="C25" s="714"/>
      <c r="D25" s="714"/>
      <c r="E25" s="714"/>
      <c r="F25" s="714"/>
      <c r="G25" s="714"/>
      <c r="H25" s="714"/>
      <c r="I25" s="714"/>
      <c r="J25" s="714"/>
      <c r="K25" s="714"/>
      <c r="L25" s="714"/>
      <c r="M25" s="714"/>
      <c r="N25" s="714"/>
      <c r="O25" s="714"/>
      <c r="P25" s="714"/>
      <c r="Q25" s="714"/>
      <c r="R25" s="714"/>
      <c r="S25" s="714"/>
    </row>
    <row r="26" spans="2:19" ht="29.25" customHeight="1">
      <c r="B26" s="713"/>
      <c r="C26" s="713"/>
      <c r="D26" s="713"/>
      <c r="E26" s="713"/>
      <c r="F26" s="713"/>
      <c r="G26" s="713"/>
      <c r="H26" s="713"/>
      <c r="I26" s="713"/>
      <c r="J26" s="713"/>
      <c r="K26" s="713"/>
      <c r="L26" s="319"/>
      <c r="M26" s="318"/>
      <c r="N26" s="318"/>
      <c r="O26" s="318"/>
      <c r="P26" s="318"/>
      <c r="Q26" s="318"/>
      <c r="R26" s="318"/>
      <c r="S26" s="318"/>
    </row>
    <row r="27" spans="2:19" ht="20.25" customHeight="1">
      <c r="B27" s="714"/>
      <c r="C27" s="714"/>
      <c r="D27" s="714"/>
      <c r="E27" s="714"/>
      <c r="F27" s="714"/>
      <c r="G27" s="714"/>
      <c r="H27" s="714"/>
      <c r="I27" s="714"/>
      <c r="J27" s="714"/>
      <c r="K27" s="714"/>
      <c r="L27" s="714"/>
      <c r="M27" s="714"/>
      <c r="N27" s="714"/>
      <c r="O27" s="714"/>
      <c r="P27" s="714"/>
      <c r="Q27" s="714"/>
      <c r="R27" s="714"/>
      <c r="S27" s="714"/>
    </row>
    <row r="28" spans="2:19" ht="20.25" customHeight="1">
      <c r="B28" s="714"/>
      <c r="C28" s="714"/>
      <c r="D28" s="714"/>
      <c r="E28" s="714"/>
      <c r="F28" s="714"/>
      <c r="G28" s="714"/>
      <c r="H28" s="714"/>
      <c r="I28" s="714"/>
      <c r="J28" s="714"/>
      <c r="K28" s="714"/>
      <c r="L28" s="714"/>
      <c r="M28" s="714"/>
      <c r="N28" s="714"/>
      <c r="O28" s="714"/>
      <c r="P28" s="714"/>
      <c r="Q28" s="714"/>
      <c r="R28" s="714"/>
      <c r="S28" s="714"/>
    </row>
    <row r="29" spans="2:19" ht="27.75" customHeight="1">
      <c r="B29" s="712"/>
      <c r="C29" s="712"/>
      <c r="D29" s="712"/>
      <c r="E29" s="712"/>
      <c r="F29" s="712"/>
      <c r="G29" s="712"/>
      <c r="H29" s="712"/>
      <c r="I29" s="712"/>
      <c r="J29" s="712"/>
      <c r="K29" s="712"/>
      <c r="L29" s="712"/>
      <c r="M29" s="712"/>
      <c r="N29" s="712"/>
      <c r="O29" s="712"/>
      <c r="P29" s="712"/>
      <c r="Q29" s="712"/>
      <c r="R29" s="712"/>
      <c r="S29" s="712"/>
    </row>
    <row r="30" spans="2:19" ht="20.25" customHeight="1">
      <c r="B30" s="712"/>
      <c r="C30" s="712"/>
      <c r="D30" s="712"/>
      <c r="E30" s="712"/>
      <c r="F30" s="712"/>
      <c r="G30" s="712"/>
      <c r="H30" s="712"/>
      <c r="I30" s="712"/>
      <c r="J30" s="712"/>
      <c r="K30" s="712"/>
      <c r="L30" s="712"/>
      <c r="M30" s="712"/>
      <c r="N30" s="712"/>
      <c r="O30" s="712"/>
      <c r="P30" s="712"/>
      <c r="Q30" s="712"/>
      <c r="R30" s="712"/>
      <c r="S30" s="712"/>
    </row>
    <row r="31" spans="2:19" ht="38.25" customHeight="1">
      <c r="B31" s="712"/>
      <c r="C31" s="712"/>
      <c r="D31" s="712"/>
      <c r="E31" s="712"/>
      <c r="F31" s="712"/>
      <c r="G31" s="712"/>
      <c r="H31" s="712"/>
      <c r="I31" s="712"/>
      <c r="J31" s="712"/>
      <c r="K31" s="712"/>
      <c r="L31" s="712"/>
      <c r="M31" s="712"/>
      <c r="N31" s="712"/>
      <c r="O31" s="712"/>
      <c r="P31" s="712"/>
      <c r="Q31" s="712"/>
      <c r="R31" s="712"/>
      <c r="S31" s="712"/>
    </row>
  </sheetData>
  <mergeCells count="45">
    <mergeCell ref="B2:P2"/>
    <mergeCell ref="B5:D8"/>
    <mergeCell ref="E5:K5"/>
    <mergeCell ref="L5:R5"/>
    <mergeCell ref="E6:E8"/>
    <mergeCell ref="F6:H6"/>
    <mergeCell ref="I6:K6"/>
    <mergeCell ref="L6:L8"/>
    <mergeCell ref="M6:O6"/>
    <mergeCell ref="P6:R6"/>
    <mergeCell ref="C11:D11"/>
    <mergeCell ref="S6:S8"/>
    <mergeCell ref="F7:F8"/>
    <mergeCell ref="G7:G8"/>
    <mergeCell ref="H7:H8"/>
    <mergeCell ref="I7:I8"/>
    <mergeCell ref="J7:J8"/>
    <mergeCell ref="K7:K8"/>
    <mergeCell ref="M7:M8"/>
    <mergeCell ref="N7:N8"/>
    <mergeCell ref="O7:O8"/>
    <mergeCell ref="P7:P8"/>
    <mergeCell ref="Q7:Q8"/>
    <mergeCell ref="R7:R8"/>
    <mergeCell ref="C9:D9"/>
    <mergeCell ref="C10:D10"/>
    <mergeCell ref="B23:S23"/>
    <mergeCell ref="C12:D12"/>
    <mergeCell ref="C13:D13"/>
    <mergeCell ref="C14:D14"/>
    <mergeCell ref="B16:C16"/>
    <mergeCell ref="B17:S17"/>
    <mergeCell ref="B18:S18"/>
    <mergeCell ref="B19:K19"/>
    <mergeCell ref="B20:K20"/>
    <mergeCell ref="B21:S21"/>
    <mergeCell ref="B22:C22"/>
    <mergeCell ref="B30:S30"/>
    <mergeCell ref="B31:S31"/>
    <mergeCell ref="B24:K24"/>
    <mergeCell ref="B25:S25"/>
    <mergeCell ref="B26:K26"/>
    <mergeCell ref="B27:S27"/>
    <mergeCell ref="B28:S28"/>
    <mergeCell ref="B29:S29"/>
  </mergeCells>
  <pageMargins left="0.7" right="0.7" top="0.75" bottom="0.75" header="0.3" footer="0.3"/>
  <pageSetup paperSize="9" orientation="portrait" horizontalDpi="90" verticalDpi="90"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4">
    <pageSetUpPr fitToPage="1"/>
  </sheetPr>
  <dimension ref="B1:G17"/>
  <sheetViews>
    <sheetView showGridLines="0" showRowColHeaders="0" zoomScale="60" zoomScaleNormal="60" zoomScalePageLayoutView="90" workbookViewId="0">
      <selection activeCell="B8" sqref="B8"/>
    </sheetView>
  </sheetViews>
  <sheetFormatPr defaultColWidth="9.140625" defaultRowHeight="15"/>
  <cols>
    <col min="1" max="1" width="2.5703125" style="50" customWidth="1"/>
    <col min="2" max="2" width="96.85546875" style="50" customWidth="1"/>
    <col min="3" max="3" width="18.5703125" style="1" customWidth="1"/>
    <col min="4" max="7" width="18.5703125" style="50" customWidth="1"/>
    <col min="8" max="8" width="25.42578125" style="50" customWidth="1"/>
    <col min="9" max="16384" width="9.140625" style="50"/>
  </cols>
  <sheetData>
    <row r="1" spans="2:7" ht="10.15" customHeight="1"/>
    <row r="2" spans="2:7" s="8" customFormat="1" ht="27.95" customHeight="1">
      <c r="B2" s="562" t="s">
        <v>967</v>
      </c>
      <c r="C2" s="563"/>
      <c r="D2" s="563"/>
      <c r="E2" s="563"/>
      <c r="F2" s="563"/>
      <c r="G2" s="563"/>
    </row>
    <row r="3" spans="2:7" ht="14.45" customHeight="1">
      <c r="B3" s="172"/>
    </row>
    <row r="4" spans="2:7">
      <c r="C4" s="568" t="s">
        <v>32</v>
      </c>
      <c r="D4" s="568" t="s">
        <v>83</v>
      </c>
      <c r="E4" s="568"/>
      <c r="F4" s="568"/>
      <c r="G4" s="568"/>
    </row>
    <row r="5" spans="2:7" ht="30">
      <c r="C5" s="568"/>
      <c r="D5" s="392" t="s">
        <v>84</v>
      </c>
      <c r="E5" s="392" t="s">
        <v>85</v>
      </c>
      <c r="F5" s="89" t="s">
        <v>86</v>
      </c>
      <c r="G5" s="392" t="s">
        <v>87</v>
      </c>
    </row>
    <row r="6" spans="2:7" ht="14.45" customHeight="1">
      <c r="B6" s="405" t="s">
        <v>88</v>
      </c>
      <c r="C6" s="405">
        <v>52962780277.350006</v>
      </c>
      <c r="D6" s="402">
        <v>51660869239.000008</v>
      </c>
      <c r="E6" s="403">
        <v>574683068.88999999</v>
      </c>
      <c r="F6" s="402">
        <v>1314654406.6299994</v>
      </c>
      <c r="G6" s="402">
        <v>45431585.940000251</v>
      </c>
    </row>
    <row r="7" spans="2:7">
      <c r="B7" s="405" t="s">
        <v>89</v>
      </c>
      <c r="C7" s="405">
        <v>186186050.10518646</v>
      </c>
      <c r="D7" s="402">
        <v>8695902.7899999991</v>
      </c>
      <c r="E7" s="403">
        <v>0</v>
      </c>
      <c r="F7" s="402">
        <v>186186050.10518837</v>
      </c>
      <c r="G7" s="402">
        <v>42831161.019999914</v>
      </c>
    </row>
    <row r="8" spans="2:7">
      <c r="B8" s="405" t="s">
        <v>90</v>
      </c>
      <c r="C8" s="405">
        <v>52776594227.24482</v>
      </c>
      <c r="D8" s="402">
        <v>51652173336.210007</v>
      </c>
      <c r="E8" s="403">
        <v>574683068.88999999</v>
      </c>
      <c r="F8" s="402">
        <v>1128468356.524811</v>
      </c>
      <c r="G8" s="402">
        <v>2600424.9200003371</v>
      </c>
    </row>
    <row r="9" spans="2:7">
      <c r="B9" s="405" t="s">
        <v>91</v>
      </c>
      <c r="C9" s="405">
        <v>3106526594.4400001</v>
      </c>
      <c r="D9" s="402">
        <v>2779109901.8175998</v>
      </c>
      <c r="E9" s="403"/>
      <c r="F9" s="402"/>
      <c r="G9" s="404"/>
    </row>
    <row r="10" spans="2:7">
      <c r="B10" s="400" t="s">
        <v>92</v>
      </c>
      <c r="C10" s="405">
        <v>-1299309.1399999999</v>
      </c>
      <c r="D10" s="402"/>
      <c r="E10" s="403"/>
      <c r="F10" s="402">
        <v>-1299309.1399999999</v>
      </c>
      <c r="G10" s="404"/>
    </row>
    <row r="11" spans="2:7">
      <c r="B11" s="400" t="s">
        <v>93</v>
      </c>
      <c r="C11" s="405">
        <v>529591553.99999756</v>
      </c>
      <c r="D11" s="402">
        <v>474273264.30999756</v>
      </c>
      <c r="E11" s="403"/>
      <c r="F11" s="402">
        <v>55318289.690000005</v>
      </c>
      <c r="G11" s="404"/>
    </row>
    <row r="12" spans="2:7">
      <c r="B12" s="400" t="s">
        <v>94</v>
      </c>
      <c r="C12" s="405">
        <v>125828761</v>
      </c>
      <c r="D12" s="402">
        <v>125828761</v>
      </c>
      <c r="E12" s="403"/>
      <c r="F12" s="402"/>
      <c r="G12" s="404"/>
    </row>
    <row r="13" spans="2:7">
      <c r="B13" s="400" t="s">
        <v>95</v>
      </c>
      <c r="C13" s="405"/>
      <c r="D13" s="402"/>
      <c r="E13" s="403"/>
      <c r="F13" s="402"/>
      <c r="G13" s="404"/>
    </row>
    <row r="14" spans="2:7">
      <c r="B14" s="400" t="s">
        <v>96</v>
      </c>
      <c r="C14" s="405">
        <v>317503126.8780002</v>
      </c>
      <c r="D14" s="402">
        <v>317503126.8780002</v>
      </c>
      <c r="E14" s="403"/>
      <c r="F14" s="402"/>
      <c r="G14" s="404"/>
    </row>
    <row r="15" spans="2:7">
      <c r="B15" s="400" t="s">
        <v>97</v>
      </c>
      <c r="C15" s="405">
        <v>-574683068.88999999</v>
      </c>
      <c r="D15" s="402">
        <v>-574683068.88999999</v>
      </c>
      <c r="E15" s="403"/>
      <c r="F15" s="402"/>
      <c r="G15" s="404"/>
    </row>
    <row r="16" spans="2:7">
      <c r="B16" s="400" t="s">
        <v>98</v>
      </c>
      <c r="C16" s="405">
        <v>17354335.333999999</v>
      </c>
      <c r="D16" s="402"/>
      <c r="E16" s="403"/>
      <c r="F16" s="402">
        <v>17354335.333999999</v>
      </c>
      <c r="G16" s="404"/>
    </row>
    <row r="17" spans="2:7">
      <c r="B17" s="117" t="s">
        <v>99</v>
      </c>
      <c r="C17" s="406">
        <v>56312392994.261703</v>
      </c>
      <c r="D17" s="406">
        <v>56312392994.261703</v>
      </c>
      <c r="E17" s="406">
        <v>574683068.88999999</v>
      </c>
      <c r="F17" s="406">
        <v>1090418335.5799999</v>
      </c>
      <c r="G17" s="406">
        <v>1281108.5045</v>
      </c>
    </row>
  </sheetData>
  <mergeCells count="3">
    <mergeCell ref="C4:C5"/>
    <mergeCell ref="D4:G4"/>
    <mergeCell ref="B2:G2"/>
  </mergeCells>
  <pageMargins left="0.70866141732283472" right="0.70866141732283472" top="0.74803149606299213" bottom="0.74803149606299213" header="0.31496062992125984" footer="0.31496062992125984"/>
  <pageSetup paperSize="9" scale="66" orientation="landscape" horizontalDpi="1200" verticalDpi="1200" r:id="rId1"/>
  <headerFooter>
    <oddHeader>&amp;CEN
Annex V</oddHeader>
    <oddFooter>&amp;C&amp;"Calibri"&amp;11&amp;K000000&amp;P_x000D_&amp;1#&amp;"Calibri"&amp;10&amp;K000000Internal</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3682-655B-4955-A95F-3FC698431256}">
  <dimension ref="B2:O30"/>
  <sheetViews>
    <sheetView showGridLines="0" showRowColHeaders="0" zoomScale="60" zoomScaleNormal="60" workbookViewId="0">
      <selection activeCell="R14" sqref="R14"/>
    </sheetView>
  </sheetViews>
  <sheetFormatPr defaultColWidth="8.7109375" defaultRowHeight="15"/>
  <cols>
    <col min="2" max="2" width="5.5703125" customWidth="1"/>
    <col min="3" max="3" width="30.28515625" customWidth="1"/>
    <col min="4" max="4" width="11.42578125" bestFit="1" customWidth="1"/>
    <col min="5" max="5" width="20.5703125" customWidth="1"/>
    <col min="6" max="6" width="17.85546875" customWidth="1"/>
    <col min="7" max="7" width="20.28515625" customWidth="1"/>
    <col min="8" max="8" width="16.5703125" customWidth="1"/>
    <col min="9" max="9" width="17.7109375" customWidth="1"/>
    <col min="10" max="10" width="13" customWidth="1"/>
    <col min="11" max="11" width="10.140625" customWidth="1"/>
  </cols>
  <sheetData>
    <row r="2" spans="2:13" ht="23.25">
      <c r="B2" s="562" t="s">
        <v>1825</v>
      </c>
      <c r="C2" s="563"/>
      <c r="D2" s="563"/>
      <c r="E2" s="563"/>
      <c r="F2" s="563"/>
      <c r="G2" s="563"/>
      <c r="H2" s="563"/>
      <c r="I2" s="563"/>
      <c r="J2" s="563"/>
      <c r="K2" s="563"/>
      <c r="L2" s="563"/>
      <c r="M2" s="563"/>
    </row>
    <row r="3" spans="2:13" ht="25.5" customHeight="1">
      <c r="B3" s="172"/>
      <c r="C3" s="310"/>
      <c r="D3" s="310"/>
      <c r="E3" s="310"/>
      <c r="F3" s="310"/>
      <c r="G3" s="310"/>
      <c r="H3" s="310"/>
      <c r="I3" s="310"/>
      <c r="J3" s="310"/>
      <c r="K3" s="310"/>
    </row>
    <row r="4" spans="2:13" ht="25.5" customHeight="1">
      <c r="B4" s="736"/>
      <c r="C4" s="736"/>
      <c r="D4" s="737" t="s">
        <v>403</v>
      </c>
      <c r="E4" s="731" t="s">
        <v>600</v>
      </c>
      <c r="F4" s="731"/>
      <c r="G4" s="731"/>
      <c r="H4" s="731"/>
      <c r="I4" s="731"/>
      <c r="J4" s="731"/>
      <c r="K4" s="731"/>
      <c r="L4" s="731"/>
    </row>
    <row r="5" spans="2:13" ht="25.5" customHeight="1">
      <c r="B5" s="736"/>
      <c r="C5" s="736"/>
      <c r="D5" s="737"/>
      <c r="E5" s="731"/>
      <c r="F5" s="730" t="s">
        <v>1826</v>
      </c>
      <c r="G5" s="730" t="s">
        <v>1827</v>
      </c>
      <c r="H5" s="731" t="s">
        <v>1828</v>
      </c>
      <c r="I5" s="738"/>
      <c r="J5" s="738"/>
      <c r="K5" s="738"/>
      <c r="L5" s="738"/>
      <c r="M5" s="310"/>
    </row>
    <row r="6" spans="2:13" ht="25.5" customHeight="1">
      <c r="B6" s="736"/>
      <c r="C6" s="736"/>
      <c r="D6" s="737"/>
      <c r="E6" s="731"/>
      <c r="F6" s="730"/>
      <c r="G6" s="730"/>
      <c r="H6" s="731" t="s">
        <v>1829</v>
      </c>
      <c r="I6" s="730" t="s">
        <v>1830</v>
      </c>
      <c r="J6" s="730" t="s">
        <v>1831</v>
      </c>
      <c r="K6" s="730" t="s">
        <v>1832</v>
      </c>
      <c r="L6" s="731" t="s">
        <v>1833</v>
      </c>
      <c r="M6" s="310"/>
    </row>
    <row r="7" spans="2:13" ht="25.5" customHeight="1">
      <c r="B7" s="736"/>
      <c r="C7" s="736"/>
      <c r="D7" s="737"/>
      <c r="E7" s="731"/>
      <c r="F7" s="730"/>
      <c r="G7" s="730"/>
      <c r="H7" s="731"/>
      <c r="I7" s="731"/>
      <c r="J7" s="731"/>
      <c r="K7" s="731"/>
      <c r="L7" s="731"/>
      <c r="M7" s="310"/>
    </row>
    <row r="8" spans="2:13" ht="25.5" customHeight="1">
      <c r="B8" s="736"/>
      <c r="C8" s="736"/>
      <c r="D8" s="737"/>
      <c r="E8" s="731"/>
      <c r="F8" s="730"/>
      <c r="G8" s="730"/>
      <c r="H8" s="731"/>
      <c r="I8" s="731"/>
      <c r="J8" s="731"/>
      <c r="K8" s="731"/>
      <c r="L8" s="731"/>
      <c r="M8" s="310"/>
    </row>
    <row r="9" spans="2:13" ht="25.5" customHeight="1">
      <c r="C9" s="552" t="s">
        <v>1834</v>
      </c>
      <c r="D9" s="554">
        <v>17857</v>
      </c>
      <c r="E9" s="554">
        <v>2094336115.930001</v>
      </c>
      <c r="F9" s="555"/>
      <c r="G9" s="555"/>
      <c r="H9" s="282"/>
      <c r="I9" s="282"/>
      <c r="J9" s="282"/>
      <c r="K9" s="282"/>
      <c r="L9" s="282"/>
      <c r="M9" s="310"/>
    </row>
    <row r="10" spans="2:13" ht="25.5" customHeight="1">
      <c r="C10" s="552" t="s">
        <v>1835</v>
      </c>
      <c r="D10" s="554">
        <v>16689</v>
      </c>
      <c r="E10" s="556">
        <v>1825031746.8400002</v>
      </c>
      <c r="F10" s="556">
        <v>1825031746.8400002</v>
      </c>
      <c r="G10" s="556">
        <v>1825031746.8400002</v>
      </c>
      <c r="H10" s="320"/>
      <c r="I10" s="321"/>
      <c r="J10" s="321"/>
      <c r="K10" s="321"/>
      <c r="L10" s="321"/>
      <c r="M10" s="310"/>
    </row>
    <row r="11" spans="2:13" ht="25.5" customHeight="1">
      <c r="C11" s="552" t="s">
        <v>1820</v>
      </c>
      <c r="D11" s="555"/>
      <c r="E11" s="556">
        <v>1435164553.78</v>
      </c>
      <c r="F11" s="556">
        <v>1435164553.78</v>
      </c>
      <c r="G11" s="556">
        <v>1435164553.78</v>
      </c>
      <c r="H11" s="320"/>
      <c r="I11" s="321"/>
      <c r="J11" s="321"/>
      <c r="K11" s="321"/>
      <c r="L11" s="321"/>
      <c r="M11" s="310"/>
    </row>
    <row r="12" spans="2:13" ht="25.5" customHeight="1">
      <c r="C12" s="553" t="s">
        <v>1836</v>
      </c>
      <c r="D12" s="555"/>
      <c r="E12" s="556">
        <v>1318875032.2799997</v>
      </c>
      <c r="F12" s="556">
        <v>1318875032.2799997</v>
      </c>
      <c r="G12" s="556">
        <v>1318875032.2799997</v>
      </c>
      <c r="H12" s="320"/>
      <c r="I12" s="321"/>
      <c r="J12" s="321"/>
      <c r="K12" s="321"/>
      <c r="L12" s="321"/>
      <c r="M12" s="310"/>
    </row>
    <row r="13" spans="2:13" ht="25.5" customHeight="1">
      <c r="C13" s="552" t="s">
        <v>1822</v>
      </c>
      <c r="D13" s="555"/>
      <c r="E13" s="556">
        <v>361918345.80000019</v>
      </c>
      <c r="F13" s="556">
        <v>361918345.80000019</v>
      </c>
      <c r="G13" s="556">
        <v>361918345.80000019</v>
      </c>
      <c r="H13" s="321"/>
      <c r="I13" s="321"/>
      <c r="J13" s="321"/>
      <c r="K13" s="321"/>
      <c r="L13" s="321"/>
      <c r="M13" s="310"/>
    </row>
    <row r="14" spans="2:13" ht="25.5" customHeight="1">
      <c r="C14" s="553" t="s">
        <v>1837</v>
      </c>
      <c r="D14" s="555"/>
      <c r="E14" s="556">
        <v>359422304.61000001</v>
      </c>
      <c r="F14" s="556">
        <v>359422304.61000001</v>
      </c>
      <c r="G14" s="556">
        <v>359422304.61000001</v>
      </c>
      <c r="H14" s="321"/>
      <c r="I14" s="321"/>
      <c r="J14" s="321"/>
      <c r="K14" s="321"/>
      <c r="L14" s="321"/>
      <c r="M14" s="310"/>
    </row>
    <row r="15" spans="2:13" ht="25.5" customHeight="1">
      <c r="C15" s="553" t="s">
        <v>1838</v>
      </c>
      <c r="D15" s="555"/>
      <c r="E15" s="556">
        <v>197835665.8000001</v>
      </c>
      <c r="F15" s="556">
        <v>197835665.8000001</v>
      </c>
      <c r="G15" s="556">
        <v>197835665.8000001</v>
      </c>
      <c r="H15" s="321"/>
      <c r="I15" s="321"/>
      <c r="J15" s="321"/>
      <c r="K15" s="321"/>
      <c r="L15" s="321"/>
      <c r="M15" s="310"/>
    </row>
    <row r="16" spans="2:13" ht="25.5" customHeight="1">
      <c r="B16" s="68"/>
      <c r="C16" s="322"/>
      <c r="D16" s="323"/>
      <c r="E16" s="324"/>
      <c r="F16" s="324"/>
      <c r="G16" s="324"/>
      <c r="H16" s="324"/>
      <c r="I16" s="324"/>
      <c r="J16" s="324"/>
      <c r="K16" s="324"/>
      <c r="L16" s="324"/>
      <c r="M16" s="310"/>
    </row>
    <row r="17" spans="2:15" ht="15.75">
      <c r="B17" s="732"/>
      <c r="C17" s="732"/>
      <c r="D17" s="732"/>
      <c r="E17" s="732"/>
      <c r="F17" s="325"/>
      <c r="G17" s="313"/>
      <c r="H17" s="313"/>
      <c r="I17" s="313"/>
      <c r="J17" s="313"/>
      <c r="K17" s="313"/>
    </row>
    <row r="18" spans="2:15">
      <c r="B18" s="733" t="s">
        <v>1877</v>
      </c>
      <c r="C18" s="734"/>
      <c r="D18" s="734"/>
      <c r="E18" s="734"/>
      <c r="F18" s="734"/>
      <c r="G18" s="734"/>
      <c r="H18" s="734"/>
      <c r="I18" s="734"/>
      <c r="J18" s="734"/>
      <c r="K18" s="734"/>
      <c r="L18" s="735"/>
    </row>
    <row r="19" spans="2:15" ht="15" customHeight="1">
      <c r="B19" s="712"/>
      <c r="C19" s="712"/>
      <c r="D19" s="712"/>
      <c r="E19" s="712"/>
      <c r="F19" s="712"/>
      <c r="G19" s="712"/>
      <c r="H19" s="712"/>
      <c r="I19" s="712"/>
      <c r="J19" s="712"/>
      <c r="K19" s="712"/>
      <c r="L19" s="712"/>
      <c r="M19" s="712"/>
      <c r="N19" s="712"/>
      <c r="O19" s="712"/>
    </row>
    <row r="20" spans="2:15" ht="19.5" customHeight="1">
      <c r="B20" s="713"/>
      <c r="C20" s="713"/>
      <c r="D20" s="713"/>
      <c r="E20" s="713"/>
      <c r="F20" s="713"/>
      <c r="G20" s="713"/>
      <c r="H20" s="713"/>
      <c r="I20" s="713"/>
      <c r="J20" s="713"/>
      <c r="K20" s="713"/>
      <c r="L20" s="317"/>
      <c r="M20" s="317"/>
      <c r="N20" s="317"/>
      <c r="O20" s="317"/>
    </row>
    <row r="21" spans="2:15" ht="19.5" customHeight="1">
      <c r="B21" s="714"/>
      <c r="C21" s="712"/>
      <c r="D21" s="712"/>
      <c r="E21" s="712"/>
      <c r="F21" s="712"/>
      <c r="G21" s="712"/>
      <c r="H21" s="712"/>
      <c r="I21" s="712"/>
      <c r="J21" s="712"/>
      <c r="K21" s="712"/>
      <c r="L21" s="712"/>
      <c r="M21" s="712"/>
      <c r="N21" s="712"/>
      <c r="O21" s="712"/>
    </row>
    <row r="22" spans="2:15" ht="33.75" customHeight="1">
      <c r="B22" s="712"/>
      <c r="C22" s="712"/>
      <c r="D22" s="712"/>
      <c r="E22" s="712"/>
      <c r="F22" s="712"/>
      <c r="G22" s="712"/>
      <c r="H22" s="712"/>
      <c r="I22" s="712"/>
      <c r="J22" s="712"/>
      <c r="K22" s="712"/>
      <c r="L22" s="712"/>
      <c r="M22" s="712"/>
      <c r="N22" s="712"/>
      <c r="O22" s="712"/>
    </row>
    <row r="23" spans="2:15" ht="19.5" customHeight="1">
      <c r="B23" s="714"/>
      <c r="C23" s="712"/>
      <c r="D23" s="712"/>
      <c r="E23" s="712"/>
      <c r="F23" s="712"/>
      <c r="G23" s="712"/>
      <c r="H23" s="712"/>
      <c r="I23" s="712"/>
      <c r="J23" s="712"/>
      <c r="K23" s="712"/>
      <c r="L23" s="712"/>
      <c r="M23" s="712"/>
      <c r="N23" s="712"/>
      <c r="O23" s="712"/>
    </row>
    <row r="24" spans="2:15" ht="19.5" customHeight="1">
      <c r="B24" s="712"/>
      <c r="C24" s="712"/>
      <c r="D24" s="712"/>
      <c r="E24" s="712"/>
      <c r="F24" s="712"/>
      <c r="G24" s="712"/>
      <c r="H24" s="712"/>
      <c r="I24" s="712"/>
      <c r="J24" s="712"/>
      <c r="K24" s="712"/>
      <c r="L24" s="712"/>
      <c r="M24" s="712"/>
      <c r="N24" s="712"/>
      <c r="O24" s="712"/>
    </row>
    <row r="25" spans="2:15" ht="27" customHeight="1">
      <c r="B25" s="713"/>
      <c r="C25" s="713"/>
      <c r="D25" s="713"/>
      <c r="E25" s="713"/>
      <c r="F25" s="713"/>
      <c r="G25" s="713"/>
      <c r="H25" s="713"/>
      <c r="I25" s="713"/>
      <c r="J25" s="713"/>
      <c r="K25" s="713"/>
      <c r="L25" s="317"/>
      <c r="M25" s="317"/>
      <c r="N25" s="317"/>
      <c r="O25" s="317"/>
    </row>
    <row r="26" spans="2:15">
      <c r="B26" s="712"/>
      <c r="C26" s="712"/>
      <c r="D26" s="712"/>
      <c r="E26" s="712"/>
      <c r="F26" s="712"/>
      <c r="G26" s="712"/>
      <c r="H26" s="712"/>
      <c r="I26" s="712"/>
      <c r="J26" s="712"/>
      <c r="K26" s="712"/>
      <c r="L26" s="712"/>
      <c r="M26" s="712"/>
      <c r="N26" s="712"/>
      <c r="O26" s="712"/>
    </row>
    <row r="27" spans="2:15" ht="15.75">
      <c r="B27" s="326"/>
      <c r="C27" s="326"/>
      <c r="D27" s="326"/>
      <c r="E27" s="326"/>
      <c r="F27" s="325"/>
      <c r="G27" s="313"/>
      <c r="H27" s="313"/>
      <c r="I27" s="313"/>
      <c r="J27" s="313"/>
      <c r="K27" s="313"/>
    </row>
    <row r="28" spans="2:15" ht="15.75">
      <c r="B28" s="728"/>
      <c r="C28" s="728"/>
      <c r="D28" s="728"/>
      <c r="E28" s="728"/>
      <c r="F28" s="315"/>
      <c r="G28" s="315"/>
      <c r="H28" s="316"/>
      <c r="I28" s="316"/>
      <c r="J28" s="316"/>
      <c r="K28" s="316"/>
    </row>
    <row r="29" spans="2:15" ht="49.5" customHeight="1">
      <c r="B29" s="729"/>
      <c r="C29" s="729"/>
      <c r="D29" s="729"/>
      <c r="E29" s="729"/>
      <c r="F29" s="729"/>
      <c r="G29" s="729"/>
      <c r="H29" s="729"/>
      <c r="I29" s="729"/>
      <c r="J29" s="729"/>
      <c r="K29" s="729"/>
    </row>
    <row r="30" spans="2:15" ht="21" customHeight="1">
      <c r="B30" s="729"/>
      <c r="C30" s="729"/>
      <c r="D30" s="729"/>
      <c r="E30" s="729"/>
      <c r="F30" s="729"/>
      <c r="G30" s="729"/>
      <c r="H30" s="729"/>
      <c r="I30" s="729"/>
      <c r="J30" s="729"/>
      <c r="K30" s="729"/>
    </row>
  </sheetData>
  <mergeCells count="26">
    <mergeCell ref="B2:M2"/>
    <mergeCell ref="B4:C8"/>
    <mergeCell ref="D4:D8"/>
    <mergeCell ref="E4:L4"/>
    <mergeCell ref="E5:E8"/>
    <mergeCell ref="F5:F8"/>
    <mergeCell ref="G5:G8"/>
    <mergeCell ref="H5:L5"/>
    <mergeCell ref="H6:H8"/>
    <mergeCell ref="I6:I8"/>
    <mergeCell ref="B24:O24"/>
    <mergeCell ref="J6:J8"/>
    <mergeCell ref="K6:K8"/>
    <mergeCell ref="L6:L8"/>
    <mergeCell ref="B17:E17"/>
    <mergeCell ref="B18:L18"/>
    <mergeCell ref="B19:O19"/>
    <mergeCell ref="B20:K20"/>
    <mergeCell ref="B21:O21"/>
    <mergeCell ref="B22:O22"/>
    <mergeCell ref="B23:O23"/>
    <mergeCell ref="B25:K25"/>
    <mergeCell ref="B26:O26"/>
    <mergeCell ref="B28:E28"/>
    <mergeCell ref="B29:K29"/>
    <mergeCell ref="B30:K30"/>
  </mergeCells>
  <pageMargins left="0.7" right="0.7" top="0.75" bottom="0.75" header="0.3" footer="0.3"/>
  <pageSetup paperSize="9" orientation="portrait" verticalDpi="90" r:id="rId1"/>
  <headerFooter>
    <oddFooter>&amp;C&amp;1#&amp;"Calibri"&amp;10&amp;K000000Internal</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39F6-B538-4A0A-BE18-1D6D7E0C4589}">
  <sheetPr>
    <pageSetUpPr fitToPage="1"/>
  </sheetPr>
  <dimension ref="B1:O24"/>
  <sheetViews>
    <sheetView showGridLines="0" showRowColHeaders="0" zoomScale="60" zoomScaleNormal="60" workbookViewId="0">
      <selection activeCell="B16" sqref="B16:K16"/>
    </sheetView>
  </sheetViews>
  <sheetFormatPr defaultColWidth="9.140625" defaultRowHeight="11.25"/>
  <cols>
    <col min="1" max="1" width="9.28515625" style="328" customWidth="1"/>
    <col min="2" max="2" width="5" style="328" customWidth="1"/>
    <col min="3" max="3" width="58.28515625" style="328" customWidth="1"/>
    <col min="4" max="4" width="18.5703125" style="328" customWidth="1"/>
    <col min="5" max="6" width="20.7109375" style="328" customWidth="1"/>
    <col min="7" max="7" width="28.85546875" style="328" customWidth="1"/>
    <col min="8" max="8" width="34.5703125" style="328" customWidth="1"/>
    <col min="9" max="9" width="11.42578125" style="328" customWidth="1"/>
    <col min="10" max="10" width="2.7109375" style="328" customWidth="1"/>
    <col min="11" max="11" width="9.140625" style="328"/>
    <col min="12" max="12" width="28.42578125" style="328" customWidth="1"/>
    <col min="13" max="16384" width="9.140625" style="328"/>
  </cols>
  <sheetData>
    <row r="1" spans="2:15" ht="15" customHeight="1">
      <c r="B1" s="327"/>
    </row>
    <row r="2" spans="2:15" ht="35.1" customHeight="1">
      <c r="B2" s="562" t="s">
        <v>1839</v>
      </c>
      <c r="C2" s="563"/>
      <c r="D2" s="563"/>
      <c r="E2" s="563"/>
      <c r="F2" s="563"/>
      <c r="G2" s="563"/>
      <c r="H2" s="563"/>
      <c r="I2" s="563"/>
      <c r="J2" s="563"/>
      <c r="K2" s="563"/>
      <c r="L2" s="563"/>
    </row>
    <row r="3" spans="2:15" ht="20.25" customHeight="1">
      <c r="B3" s="172"/>
      <c r="C3" s="329"/>
      <c r="D3" s="329"/>
      <c r="E3" s="329"/>
      <c r="F3" s="329"/>
      <c r="G3" s="329"/>
      <c r="H3" s="329"/>
      <c r="I3" s="329"/>
      <c r="J3" s="329"/>
      <c r="K3" s="329"/>
      <c r="L3" s="329"/>
    </row>
    <row r="4" spans="2:15" ht="20.25" customHeight="1">
      <c r="B4" s="329"/>
      <c r="C4" s="329"/>
      <c r="D4" s="329"/>
      <c r="E4" s="329"/>
      <c r="F4" s="329"/>
      <c r="G4" s="329"/>
      <c r="H4" s="329"/>
      <c r="I4" s="329"/>
      <c r="J4" s="329"/>
      <c r="K4" s="329"/>
      <c r="L4" s="329"/>
    </row>
    <row r="5" spans="2:15" ht="48.95" customHeight="1">
      <c r="B5" s="354"/>
      <c r="C5" s="355"/>
      <c r="D5" s="740" t="s">
        <v>600</v>
      </c>
      <c r="E5" s="740"/>
      <c r="F5" s="356" t="s">
        <v>1840</v>
      </c>
      <c r="G5" s="356" t="s">
        <v>600</v>
      </c>
    </row>
    <row r="6" spans="2:15" ht="53.45" customHeight="1">
      <c r="B6" s="354"/>
      <c r="C6" s="355"/>
      <c r="D6" s="356"/>
      <c r="E6" s="558" t="s">
        <v>1841</v>
      </c>
      <c r="F6" s="356" t="s">
        <v>1842</v>
      </c>
      <c r="G6" s="356" t="s">
        <v>1815</v>
      </c>
    </row>
    <row r="7" spans="2:15" ht="28.5" customHeight="1">
      <c r="C7" s="357" t="s">
        <v>1843</v>
      </c>
      <c r="D7" s="559">
        <v>8214500.5299999993</v>
      </c>
      <c r="E7" s="559">
        <v>560307.21000000008</v>
      </c>
      <c r="F7" s="559">
        <v>0</v>
      </c>
      <c r="G7" s="559">
        <v>384922.67000000004</v>
      </c>
      <c r="H7" s="330"/>
    </row>
    <row r="8" spans="2:15" ht="17.25" customHeight="1">
      <c r="C8" s="357" t="s">
        <v>1820</v>
      </c>
      <c r="D8" s="559">
        <v>938771.5700000003</v>
      </c>
      <c r="E8" s="560"/>
      <c r="F8" s="560"/>
      <c r="G8" s="559">
        <v>21575.72</v>
      </c>
    </row>
    <row r="9" spans="2:15" ht="17.25" customHeight="1">
      <c r="C9" s="557" t="s">
        <v>1821</v>
      </c>
      <c r="D9" s="559">
        <v>10838.009999999998</v>
      </c>
      <c r="E9" s="560"/>
      <c r="F9" s="560"/>
      <c r="G9" s="559">
        <v>0</v>
      </c>
    </row>
    <row r="10" spans="2:15" ht="17.25" customHeight="1">
      <c r="C10" s="357" t="s">
        <v>1822</v>
      </c>
      <c r="D10" s="559">
        <v>4899206.6899999985</v>
      </c>
      <c r="E10" s="559">
        <v>441580.93</v>
      </c>
      <c r="F10" s="559">
        <v>0</v>
      </c>
      <c r="G10" s="559">
        <v>363346.95</v>
      </c>
    </row>
    <row r="11" spans="2:15" ht="17.25" customHeight="1">
      <c r="C11" s="557" t="s">
        <v>1823</v>
      </c>
      <c r="D11" s="559">
        <v>4899206.6899999985</v>
      </c>
      <c r="E11" s="560"/>
      <c r="F11" s="560"/>
      <c r="G11" s="559">
        <v>363346.95</v>
      </c>
    </row>
    <row r="12" spans="2:15" ht="17.25" customHeight="1">
      <c r="C12" s="557" t="s">
        <v>1824</v>
      </c>
      <c r="D12" s="559">
        <v>1592366.4700000002</v>
      </c>
      <c r="E12" s="560"/>
      <c r="F12" s="560"/>
      <c r="G12" s="559">
        <v>276905.08</v>
      </c>
    </row>
    <row r="13" spans="2:15" ht="12.75">
      <c r="B13" s="327"/>
      <c r="C13" s="331"/>
      <c r="D13" s="331"/>
    </row>
    <row r="14" spans="2:15" ht="15.75">
      <c r="B14" s="732"/>
      <c r="C14" s="732"/>
      <c r="D14" s="732"/>
      <c r="E14" s="732"/>
      <c r="F14" s="325"/>
      <c r="G14" s="313"/>
      <c r="H14" s="313"/>
      <c r="I14" s="313"/>
      <c r="J14" s="313"/>
      <c r="K14" s="313"/>
      <c r="L14" s="332"/>
      <c r="M14" s="332"/>
      <c r="N14" s="332"/>
      <c r="O14" s="332"/>
    </row>
    <row r="15" spans="2:15" ht="30" customHeight="1">
      <c r="B15" s="741" t="s">
        <v>1886</v>
      </c>
      <c r="C15" s="742"/>
      <c r="D15" s="742"/>
      <c r="E15" s="742"/>
      <c r="F15" s="742"/>
      <c r="G15" s="743"/>
      <c r="H15" s="313"/>
      <c r="I15" s="313"/>
      <c r="J15" s="313"/>
      <c r="K15" s="313"/>
      <c r="L15" s="332"/>
      <c r="M15" s="332"/>
      <c r="N15" s="332"/>
      <c r="O15" s="332"/>
    </row>
    <row r="16" spans="2:15" ht="26.25" customHeight="1">
      <c r="B16" s="713"/>
      <c r="C16" s="713"/>
      <c r="D16" s="713"/>
      <c r="E16" s="713"/>
      <c r="F16" s="713"/>
      <c r="G16" s="713"/>
      <c r="H16" s="713"/>
      <c r="I16" s="713"/>
      <c r="J16" s="713"/>
      <c r="K16" s="713"/>
      <c r="L16" s="319"/>
      <c r="M16" s="332"/>
      <c r="N16" s="332"/>
      <c r="O16" s="332"/>
    </row>
    <row r="17" spans="2:15" ht="18.75" customHeight="1">
      <c r="B17" s="713"/>
      <c r="C17" s="713"/>
      <c r="D17" s="713"/>
      <c r="E17" s="713"/>
      <c r="F17" s="713"/>
      <c r="G17" s="713"/>
      <c r="H17" s="713"/>
      <c r="I17" s="713"/>
      <c r="J17" s="713"/>
      <c r="K17" s="713"/>
      <c r="L17" s="332"/>
      <c r="M17" s="332"/>
      <c r="N17" s="332"/>
      <c r="O17" s="332"/>
    </row>
    <row r="18" spans="2:15" ht="18.75" customHeight="1">
      <c r="B18" s="712"/>
      <c r="C18" s="712"/>
      <c r="D18" s="712"/>
      <c r="E18" s="712"/>
      <c r="F18" s="712"/>
      <c r="G18" s="712"/>
      <c r="H18" s="712"/>
      <c r="I18" s="712"/>
      <c r="J18" s="712"/>
      <c r="K18" s="712"/>
      <c r="L18" s="712"/>
      <c r="M18" s="712"/>
      <c r="N18" s="712"/>
      <c r="O18" s="712"/>
    </row>
    <row r="19" spans="2:15" ht="15.75">
      <c r="B19" s="728"/>
      <c r="C19" s="728"/>
      <c r="D19" s="728"/>
      <c r="E19" s="728"/>
      <c r="F19" s="315"/>
      <c r="G19" s="315"/>
      <c r="H19" s="316"/>
      <c r="I19" s="316"/>
      <c r="J19" s="316"/>
      <c r="K19" s="316"/>
      <c r="L19" s="332"/>
      <c r="M19" s="332"/>
      <c r="N19" s="332"/>
      <c r="O19" s="332"/>
    </row>
    <row r="20" spans="2:15" ht="15">
      <c r="B20" s="729"/>
      <c r="C20" s="729"/>
      <c r="D20" s="729"/>
      <c r="E20" s="729"/>
      <c r="F20" s="729"/>
      <c r="G20" s="729"/>
      <c r="H20" s="729"/>
      <c r="I20" s="729"/>
      <c r="J20" s="729"/>
      <c r="K20" s="729"/>
      <c r="L20" s="332"/>
      <c r="M20" s="332"/>
      <c r="N20" s="332"/>
      <c r="O20" s="332"/>
    </row>
    <row r="21" spans="2:15" ht="29.25" customHeight="1">
      <c r="B21" s="729"/>
      <c r="C21" s="729"/>
      <c r="D21" s="729"/>
      <c r="E21" s="729"/>
      <c r="F21" s="729"/>
      <c r="G21" s="729"/>
      <c r="H21" s="729"/>
      <c r="I21" s="729"/>
      <c r="J21" s="729"/>
      <c r="K21" s="729"/>
      <c r="L21" s="332"/>
      <c r="M21" s="332"/>
      <c r="N21" s="332"/>
      <c r="O21" s="332"/>
    </row>
    <row r="22" spans="2:15" ht="16.5" customHeight="1">
      <c r="B22" s="739"/>
      <c r="C22" s="739"/>
      <c r="D22" s="739"/>
      <c r="E22" s="739"/>
      <c r="F22" s="739"/>
      <c r="G22" s="739"/>
      <c r="H22" s="739"/>
      <c r="I22" s="739"/>
      <c r="J22" s="739"/>
      <c r="K22" s="739"/>
    </row>
    <row r="23" spans="2:15" ht="36.75" customHeight="1">
      <c r="B23" s="713"/>
      <c r="C23" s="739"/>
      <c r="D23" s="739"/>
      <c r="E23" s="739"/>
      <c r="F23" s="739"/>
      <c r="G23" s="739"/>
      <c r="H23" s="739"/>
      <c r="I23" s="739"/>
      <c r="J23" s="739"/>
      <c r="K23" s="739"/>
      <c r="L23" s="319"/>
    </row>
    <row r="24" spans="2:15" ht="42" customHeight="1">
      <c r="B24" s="739"/>
      <c r="C24" s="739"/>
      <c r="D24" s="739"/>
      <c r="E24" s="739"/>
      <c r="F24" s="739"/>
      <c r="G24" s="739"/>
      <c r="H24" s="739"/>
      <c r="I24" s="739"/>
      <c r="J24" s="739"/>
      <c r="K24" s="739"/>
    </row>
  </sheetData>
  <mergeCells count="13">
    <mergeCell ref="D5:E5"/>
    <mergeCell ref="B14:E14"/>
    <mergeCell ref="B16:K16"/>
    <mergeCell ref="B15:G15"/>
    <mergeCell ref="B2:L2"/>
    <mergeCell ref="B23:K23"/>
    <mergeCell ref="B24:K24"/>
    <mergeCell ref="B17:K17"/>
    <mergeCell ref="B18:O18"/>
    <mergeCell ref="B19:E19"/>
    <mergeCell ref="B20:K20"/>
    <mergeCell ref="B21:K21"/>
    <mergeCell ref="B22:K22"/>
  </mergeCells>
  <printOptions horizontalCentered="1"/>
  <pageMargins left="0.23622047244094491" right="0.23622047244094491" top="0.74803149606299213" bottom="0.74803149606299213" header="0.31496062992125984" footer="0.31496062992125984"/>
  <pageSetup paperSize="9" scale="48" fitToHeight="0" orientation="landscape" cellComments="asDisplayed" r:id="rId1"/>
  <headerFooter scaleWithDoc="0" alignWithMargins="0">
    <oddHeader>&amp;CEN
ANNEX IV</oddHeader>
    <oddFooter>&amp;C&amp;"Calibri"&amp;11&amp;K000000&amp;P_x000D_&amp;1#&amp;"Calibri"&amp;10&amp;K000000Internal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FAAA5FF9-3F2D-4DBE-BE5B-3B3823C530ED}">
  <ds:schemaRefs>
    <ds:schemaRef ds:uri="http://schemas.microsoft.com/sharepoint/v3/contenttype/forms"/>
  </ds:schemaRefs>
</ds:datastoreItem>
</file>

<file path=customXml/itemProps2.xml><?xml version="1.0" encoding="utf-8"?>
<ds:datastoreItem xmlns:ds="http://schemas.openxmlformats.org/officeDocument/2006/customXml" ds:itemID="{84B6EE3E-6D0A-4298-9B4B-8F0333A18B45}">
  <ds:schemaRefs>
    <ds:schemaRef ds:uri="653baa42-54d4-4845-89a9-18e4bd6c4c7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5e3d190-587e-49de-8d8e-d3eca99d780d"/>
    <ds:schemaRef ds:uri="653BAA42-54D4-4845-89A9-18E4BD6C4C7A"/>
    <ds:schemaRef ds:uri="http://purl.org/dc/dcmitype/"/>
  </ds:schemaRefs>
</ds:datastoreItem>
</file>

<file path=customXml/itemProps3.xml><?xml version="1.0" encoding="utf-8"?>
<ds:datastoreItem xmlns:ds="http://schemas.openxmlformats.org/officeDocument/2006/customXml" ds:itemID="{3DC5D997-A43D-4EA6-8BAB-17F37904E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D45FB8-CD7D-4C4D-A818-1347D64EE902}">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83</vt:i4>
      </vt:variant>
      <vt:variant>
        <vt:lpstr>Named Ranges</vt:lpstr>
      </vt:variant>
      <vt:variant>
        <vt:i4>21</vt:i4>
      </vt:variant>
    </vt:vector>
  </HeadingPairs>
  <TitlesOfParts>
    <vt:vector size="104" baseType="lpstr">
      <vt:lpstr>OV1</vt:lpstr>
      <vt:lpstr>KM1</vt:lpstr>
      <vt:lpstr>OVC</vt:lpstr>
      <vt:lpstr>OVA</vt:lpstr>
      <vt:lpstr>OVB</vt:lpstr>
      <vt:lpstr>LI1</vt:lpstr>
      <vt:lpstr>LI2</vt:lpstr>
      <vt:lpstr>LI3</vt:lpstr>
      <vt:lpstr>LIA</vt:lpstr>
      <vt:lpstr>LIB</vt:lpstr>
      <vt:lpstr>CC1</vt:lpstr>
      <vt:lpstr>CC2</vt:lpstr>
      <vt:lpstr>CCA</vt:lpstr>
      <vt:lpstr>CCyB2</vt:lpstr>
      <vt:lpstr>CCyB1</vt:lpstr>
      <vt:lpstr>LRSum</vt:lpstr>
      <vt:lpstr>LRCom</vt:lpstr>
      <vt:lpstr>LRSpl</vt:lpstr>
      <vt:lpstr>LRA</vt:lpstr>
      <vt:lpstr>LIQA</vt:lpstr>
      <vt:lpstr>LIQ1</vt:lpstr>
      <vt:lpstr>LIQB</vt:lpstr>
      <vt:lpstr>LIQ2</vt:lpstr>
      <vt:lpstr>CRA</vt:lpstr>
      <vt:lpstr>CRB</vt:lpstr>
      <vt:lpstr>CR1</vt:lpstr>
      <vt:lpstr>CR1A</vt:lpstr>
      <vt:lpstr>CQ1</vt:lpstr>
      <vt:lpstr>CQ3</vt:lpstr>
      <vt:lpstr>CQ4TOT</vt:lpstr>
      <vt:lpstr>CQ4ONperC</vt:lpstr>
      <vt:lpstr>CQ4OFFperC</vt:lpstr>
      <vt:lpstr>CQ5</vt:lpstr>
      <vt:lpstr>CRC</vt:lpstr>
      <vt:lpstr>CR3</vt:lpstr>
      <vt:lpstr>CRD</vt:lpstr>
      <vt:lpstr>CR4</vt:lpstr>
      <vt:lpstr>CR5</vt:lpstr>
      <vt:lpstr>CRE</vt:lpstr>
      <vt:lpstr>CR6Tot</vt:lpstr>
      <vt:lpstr>CR6A</vt:lpstr>
      <vt:lpstr>CR7</vt:lpstr>
      <vt:lpstr>CR7AAIRB</vt:lpstr>
      <vt:lpstr>CR8</vt:lpstr>
      <vt:lpstr>CCRA</vt:lpstr>
      <vt:lpstr>CCR1</vt:lpstr>
      <vt:lpstr>CCR2</vt:lpstr>
      <vt:lpstr>CCR3</vt:lpstr>
      <vt:lpstr>CCR5</vt:lpstr>
      <vt:lpstr>CCR8</vt:lpstr>
      <vt:lpstr>SECA</vt:lpstr>
      <vt:lpstr>SEC1</vt:lpstr>
      <vt:lpstr>SEC3</vt:lpstr>
      <vt:lpstr>SEC5</vt:lpstr>
      <vt:lpstr>MRA</vt:lpstr>
      <vt:lpstr>MR1</vt:lpstr>
      <vt:lpstr>ORA</vt:lpstr>
      <vt:lpstr>OR1</vt:lpstr>
      <vt:lpstr>REMA</vt:lpstr>
      <vt:lpstr>REM1</vt:lpstr>
      <vt:lpstr>REM2</vt:lpstr>
      <vt:lpstr>REM3</vt:lpstr>
      <vt:lpstr>REM4</vt:lpstr>
      <vt:lpstr>REM5</vt:lpstr>
      <vt:lpstr>AE1</vt:lpstr>
      <vt:lpstr>AE2</vt:lpstr>
      <vt:lpstr>AE3</vt:lpstr>
      <vt:lpstr>AE4</vt:lpstr>
      <vt:lpstr>CR6AIRB--1</vt:lpstr>
      <vt:lpstr>CR6AIRB--2</vt:lpstr>
      <vt:lpstr>CR6AIRB--3</vt:lpstr>
      <vt:lpstr>CR6AIRB--4</vt:lpstr>
      <vt:lpstr>CR6AIRB--5</vt:lpstr>
      <vt:lpstr>CR9AIRB--1</vt:lpstr>
      <vt:lpstr>CR9AIRB--2</vt:lpstr>
      <vt:lpstr>CR9AIRB--3</vt:lpstr>
      <vt:lpstr>CR9AIRB--4</vt:lpstr>
      <vt:lpstr>CR9AIRB--5</vt:lpstr>
      <vt:lpstr>IRRBB1</vt:lpstr>
      <vt:lpstr>IRRBBA</vt:lpstr>
      <vt:lpstr>Covid1</vt:lpstr>
      <vt:lpstr>Covid2</vt:lpstr>
      <vt:lpstr>Covid3</vt:lpstr>
      <vt:lpstr>'MR1'!_ftn1</vt:lpstr>
      <vt:lpstr>'MR1'!_ftnref1</vt:lpstr>
      <vt:lpstr>lkp5c47cf6d20164a748b485ee23595a849</vt:lpstr>
      <vt:lpstr>lkpf2b520387051429ab2e99b0d729f2417</vt:lpstr>
      <vt:lpstr>'CC1'!Print_Area</vt:lpstr>
      <vt:lpstr>'CR3'!Print_Area</vt:lpstr>
      <vt:lpstr>CR6A!Print_Area</vt:lpstr>
      <vt:lpstr>'CR7'!Print_Area</vt:lpstr>
      <vt:lpstr>'CR9AIRB--1'!Print_Area</vt:lpstr>
      <vt:lpstr>'CR9AIRB--2'!Print_Area</vt:lpstr>
      <vt:lpstr>'CR9AIRB--3'!Print_Area</vt:lpstr>
      <vt:lpstr>'CR9AIRB--4'!Print_Area</vt:lpstr>
      <vt:lpstr>'CR9AIRB--5'!Print_Area</vt:lpstr>
      <vt:lpstr>CR9AIRBInvisible!Print_Area</vt:lpstr>
      <vt:lpstr>CR9FIRBInvisible!Print_Area</vt:lpstr>
      <vt:lpstr>LRCom!Print_Area</vt:lpstr>
      <vt:lpstr>LRSpl!Print_Area</vt:lpstr>
      <vt:lpstr>LRSum!Print_Area</vt:lpstr>
      <vt:lpstr>'OV1'!Print_Area</vt:lpstr>
      <vt:lpstr>'SEC5'!Print_Area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GOOSENS Lieven</cp:lastModifiedBy>
  <cp:lastPrinted>2020-11-17T14:23:02Z</cp:lastPrinted>
  <dcterms:created xsi:type="dcterms:W3CDTF">2020-11-16T07:49:22Z</dcterms:created>
  <dcterms:modified xsi:type="dcterms:W3CDTF">2022-06-22T12:49:26Z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2022-06-22T12:48:40Z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26989cf9-4fb9-49aa-8415-69425998aa3b</vt:lpwstr>
  </property>
  <property fmtid="{D5CDD505-2E9C-101B-9397-08002B2CF9AE}" pid="9" name="MSIP_Label_4ce06370-c5ca-4299-8630-fc986cd3cb5e_ContentBits">
    <vt:lpwstr>2</vt:lpwstr>
  </property>
</Properties>
</file>