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S01FS100\d01v1\Basel2\Transversal Risks\Reports\Disclosure\2020\202012\Final\Resubmission_May212021\"/>
    </mc:Choice>
  </mc:AlternateContent>
  <xr:revisionPtr revIDLastSave="0" documentId="13_ncr:1_{EEF7F74F-D4AB-4837-8C13-C1AF58ECB7BA}" xr6:coauthVersionLast="45" xr6:coauthVersionMax="45" xr10:uidLastSave="{00000000-0000-0000-0000-000000000000}"/>
  <bookViews>
    <workbookView xWindow="28680" yWindow="-120" windowWidth="29040" windowHeight="15840" xr2:uid="{A734B353-5E27-4E10-951F-B85A812DD603}"/>
  </bookViews>
  <sheets>
    <sheet name="KM1" sheetId="1" r:id="rId1"/>
    <sheet name="OV1" sheetId="2" r:id="rId2"/>
    <sheet name="CR8" sheetId="3" r:id="rId3"/>
    <sheet name="LIQ1" sheetId="4" r:id="rId4"/>
  </sheets>
  <definedNames>
    <definedName name="a0769878f84cd408b86fdb0207960d86c_r1_c1" localSheetId="3" hidden="1">'LIQ1'!$E$6</definedName>
    <definedName name="a121c69e77c5e4e97afa3e242fe2db129_r1_c1" localSheetId="2" hidden="1">'CR8'!$B$4</definedName>
    <definedName name="a176664f717cc47aba217b0d1c2d6055b_r1_c1" localSheetId="3" hidden="1">'LIQ1'!$H$6</definedName>
    <definedName name="a17f9b48cf40e466f9081db54bbcf8dc6_r1_c1" localSheetId="3" hidden="1">'LIQ1'!$I$6</definedName>
    <definedName name="a1a3348af98e84d34afe63763862b947a_r1_c1" localSheetId="1" hidden="1">'OV1'!$D$8</definedName>
    <definedName name="a1a3348af98e84d34afe63763862b947a_r29_c3" localSheetId="1" hidden="1">'OV1'!$F$36</definedName>
    <definedName name="a1aa3eca518b74aaea41ecd6b780ab7bc_r1_c1" localSheetId="3" hidden="1">'LIQ1'!$F$6</definedName>
    <definedName name="a249da806c99646b89195023c25d8fe87_r1_c1" localSheetId="0" hidden="1">'KM1'!$D$8</definedName>
    <definedName name="a249da806c99646b89195023c25d8fe87_r39_c5" localSheetId="0" hidden="1">'KM1'!$H$46</definedName>
    <definedName name="a2b936687deac40ac88c2159bf02d6919_r1_c1" localSheetId="3" hidden="1">'LIQ1'!$K$6</definedName>
    <definedName name="a36e32cde828948b8becb0888345c39c4_r1_c1" localSheetId="3" hidden="1">'LIQ1'!$L$5</definedName>
    <definedName name="a375c7444ddf14c9d99d36d5a55b07341_r1_c1" localSheetId="2" hidden="1">'CR8'!$B$18</definedName>
    <definedName name="a387aaf078f4f4d3398287c2bb789c8d8_r1_c1" localSheetId="3" hidden="1">'LIQ1'!$B$41</definedName>
    <definedName name="a3d0c28949e8a4f149e4a21e58ea8baef_r1_c1" localSheetId="3" hidden="1">'LIQ1'!$G$5</definedName>
    <definedName name="a3d4555d8374a4417adfa7dea80655f1c_r1_c1" localSheetId="2" hidden="1">'CR8'!$D$8</definedName>
    <definedName name="a3d4555d8374a4417adfa7dea80655f1c_r9_c2" localSheetId="2" hidden="1">'CR8'!$E$16</definedName>
    <definedName name="a54fed37c07314ec2b8f189ac5c1fddd7_r1_c1" localSheetId="1" hidden="1">'OV1'!$B$4</definedName>
    <definedName name="a5d69e0d174d3477d9e8c42b9a6dda68b_r1_c1" localSheetId="3" hidden="1">'LIQ1'!$E$5</definedName>
    <definedName name="a5fcf3d229b76411d86242d030a17fbac_r1_c1" localSheetId="3" hidden="1">'LIQ1'!$K$5</definedName>
    <definedName name="a8e01b8e04f924d088021638138b2f9fa_r1_c1" localSheetId="0" hidden="1">'KM1'!$B$48</definedName>
    <definedName name="a9598c6688e3f4f0db8f62af1359578e4_r1_c1" localSheetId="0" hidden="1">'KM1'!$B$4</definedName>
    <definedName name="aacb76aa522e245d7accf3cecf2b3a209_r1_c1" localSheetId="3" hidden="1">'LIQ1'!$G$6</definedName>
    <definedName name="ab22cce8179ea4d66af727211e4936aec_r1_c1" localSheetId="3" hidden="1">'LIQ1'!$B$4</definedName>
    <definedName name="ab32a478c0796412788de04fb7b164a3a_r1_c1" localSheetId="3" hidden="1">'LIQ1'!$L$6</definedName>
    <definedName name="ac90775e6868d45d38c6706113416fae3_r1_c1" localSheetId="3" hidden="1">'LIQ1'!$I$5</definedName>
    <definedName name="ad14b94c6a2e8474e86ecc5b73f19ab1c_r1_c1" localSheetId="3" hidden="1">'LIQ1'!$H$5</definedName>
    <definedName name="adbfc1f86d08a4624a5de0b38e392f914_r1_c1" localSheetId="3" hidden="1">'LIQ1'!$E$10</definedName>
    <definedName name="adbfc1f86d08a4624a5de0b38e392f914_r30_c8" localSheetId="3" hidden="1">'LIQ1'!$L$39</definedName>
    <definedName name="ae26a1fb5f5954012a71477963bf56c73_r1_c1" localSheetId="3" hidden="1">'LIQ1'!$F$5</definedName>
    <definedName name="ae51130e542604123a7aa754adc778c96_r1_c1" localSheetId="3" hidden="1">'LIQ1'!$J$5</definedName>
    <definedName name="ae7d34236f4f44a6aac20c0acb53c811c_r1_c1" localSheetId="1" hidden="1">'OV1'!$B$39</definedName>
    <definedName name="aee16d647ce6d4746a84e6d19c37b4f26_r1_c1" localSheetId="3" hidden="1">'LIQ1'!$J$6</definedName>
    <definedName name="AreValuesChangedAfterValidation">"Yes"</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31" i="1" l="1"/>
  <c r="D30" i="1"/>
  <c r="D31" i="1" s="1"/>
  <c r="K37" i="2" l="1"/>
  <c r="F22" i="2" l="1"/>
  <c r="F21" i="2" s="1"/>
  <c r="D21" i="2"/>
  <c r="F11" i="2"/>
  <c r="F8" i="2" s="1"/>
  <c r="E8" i="2"/>
  <c r="E36" i="2" s="1"/>
  <c r="D8" i="2"/>
  <c r="H30" i="1"/>
  <c r="H31" i="1" s="1"/>
  <c r="F30" i="1"/>
  <c r="F31" i="1" s="1"/>
  <c r="E30" i="1"/>
  <c r="E31" i="1" s="1"/>
  <c r="D36" i="2" l="1"/>
  <c r="F36" i="2"/>
  <c r="E35" i="1"/>
</calcChain>
</file>

<file path=xl/sharedStrings.xml><?xml version="1.0" encoding="utf-8"?>
<sst xmlns="http://schemas.openxmlformats.org/spreadsheetml/2006/main" count="255" uniqueCount="169">
  <si>
    <t>[KM1] Key metrics</t>
  </si>
  <si>
    <t>in '000 EUR</t>
  </si>
  <si>
    <t>Code</t>
  </si>
  <si>
    <t>a</t>
  </si>
  <si>
    <t>b</t>
  </si>
  <si>
    <t>c</t>
  </si>
  <si>
    <t>d</t>
  </si>
  <si>
    <t>e</t>
  </si>
  <si>
    <t>Available capital (amounts)</t>
  </si>
  <si>
    <t>Common Equity Tier 1 (CET1)</t>
  </si>
  <si>
    <t>001</t>
  </si>
  <si>
    <t>Fully loaded ECL accounting model</t>
  </si>
  <si>
    <t>001a</t>
  </si>
  <si>
    <t xml:space="preserve">Tier 1 </t>
  </si>
  <si>
    <t>002</t>
  </si>
  <si>
    <t>Fully loaded ECL accounting model Tier 1</t>
  </si>
  <si>
    <t>002a</t>
  </si>
  <si>
    <t>Total capital</t>
  </si>
  <si>
    <t>003</t>
  </si>
  <si>
    <t>Fully loaded ECL accounting model total capital</t>
  </si>
  <si>
    <t>003a</t>
  </si>
  <si>
    <t>Risk-weighted assets (amounts)</t>
  </si>
  <si>
    <t>Total risk-weighted assets (RWA)</t>
  </si>
  <si>
    <t>004</t>
  </si>
  <si>
    <t>Risk-based capital ratios as a percentage of RWA</t>
  </si>
  <si>
    <t>Common Equity Tier 1 ratio (%)</t>
  </si>
  <si>
    <t>005</t>
  </si>
  <si>
    <t>Fully loaded ECL accounting model Common Equity Tier 1 (%)</t>
  </si>
  <si>
    <t>005a</t>
  </si>
  <si>
    <t>Tier 1 ratio (%)</t>
  </si>
  <si>
    <t>006</t>
  </si>
  <si>
    <t>Fully loaded ECL accounting model Tier 1 ratio (%)</t>
  </si>
  <si>
    <t>006a</t>
  </si>
  <si>
    <t>Total capital ratio (%)</t>
  </si>
  <si>
    <t>007</t>
  </si>
  <si>
    <t>Fully loaded ECL accounting model total capital ratio (%)</t>
  </si>
  <si>
    <t>007a</t>
  </si>
  <si>
    <t>Additional CET1 buffer requirements as a percentage of RWA</t>
  </si>
  <si>
    <t>Capital conservation buffer requirement (2.5% from 2019) (%)</t>
  </si>
  <si>
    <t>008</t>
  </si>
  <si>
    <t>Countercyclical buffer requirement (%)</t>
  </si>
  <si>
    <t>009</t>
  </si>
  <si>
    <t>Bank G-SIB and/or D-SIB additional requirements (%)</t>
  </si>
  <si>
    <t>010</t>
  </si>
  <si>
    <t>Total of bank CET1 specific buffer requirements (%) (row 8 + row 9 + row 10)</t>
  </si>
  <si>
    <t>011</t>
  </si>
  <si>
    <t>CET1 available after meeting the bank’s minimum capital requirements (%)</t>
  </si>
  <si>
    <t>012</t>
  </si>
  <si>
    <t>Basel III leverage ratio</t>
  </si>
  <si>
    <t>Total Basel III leverage ratio exposure measure</t>
  </si>
  <si>
    <t>013</t>
  </si>
  <si>
    <t>Basel III leverage ratio (%) (row 2 / row 13)</t>
  </si>
  <si>
    <t>014</t>
  </si>
  <si>
    <t>Fully loaded ECL accounting model Basel III leverage ratio (%) (row 2a / row13)</t>
  </si>
  <si>
    <t>014a</t>
  </si>
  <si>
    <t>Liquidity Coverage Ratio</t>
  </si>
  <si>
    <t>Total HQLA</t>
  </si>
  <si>
    <t>015</t>
  </si>
  <si>
    <t>Total net cash outflow</t>
  </si>
  <si>
    <t>016</t>
  </si>
  <si>
    <t>LCR ratio (%)</t>
  </si>
  <si>
    <t>017</t>
  </si>
  <si>
    <t>Net Stable Funding Ratio</t>
  </si>
  <si>
    <t>Total available stable funding</t>
  </si>
  <si>
    <t>018</t>
  </si>
  <si>
    <t>Total required stable funding</t>
  </si>
  <si>
    <t>019</t>
  </si>
  <si>
    <t>NSFR ratio</t>
  </si>
  <si>
    <t>020</t>
  </si>
  <si>
    <t>[EU OV1] Overview of RWAs</t>
  </si>
  <si>
    <t>RWAs</t>
  </si>
  <si>
    <t>Minimum capital requirements</t>
  </si>
  <si>
    <t>Credit risk (excluding CCR)</t>
  </si>
  <si>
    <t>Of which the standardised approach</t>
  </si>
  <si>
    <t>Of which the foundation IRB (FIRB) approach</t>
  </si>
  <si>
    <t>Of which the advanced IRB (AIRB) approach</t>
  </si>
  <si>
    <t>Of which equity IRB under the simple risk-weighted approach or the IMA</t>
  </si>
  <si>
    <t>CCR</t>
  </si>
  <si>
    <t>Of which mark to market</t>
  </si>
  <si>
    <t>Of which original exposure</t>
  </si>
  <si>
    <t>Of which internal model method (IMM)</t>
  </si>
  <si>
    <t>Of which risk exposure amount for contributions to the default fund of a CCP</t>
  </si>
  <si>
    <t>Of which CVA</t>
  </si>
  <si>
    <t>Settlement risk</t>
  </si>
  <si>
    <t>Securitisation exposures in the banking book (after the cap)</t>
  </si>
  <si>
    <t>Of which IRB approach</t>
  </si>
  <si>
    <t>Of which IRB supervisory formula approach (SFA)</t>
  </si>
  <si>
    <t>Of which internal assessment approach (IAA)</t>
  </si>
  <si>
    <t>Of which standardised approach</t>
  </si>
  <si>
    <t>Market risk</t>
  </si>
  <si>
    <t>Of which IMA</t>
  </si>
  <si>
    <t>021</t>
  </si>
  <si>
    <t>Large exposures</t>
  </si>
  <si>
    <t>022</t>
  </si>
  <si>
    <t>Operational risk</t>
  </si>
  <si>
    <t>023</t>
  </si>
  <si>
    <t>Of which basic indicator approach</t>
  </si>
  <si>
    <t>024</t>
  </si>
  <si>
    <t>025</t>
  </si>
  <si>
    <t>Of which advanced measurement approach</t>
  </si>
  <si>
    <t>026</t>
  </si>
  <si>
    <t>Amounts below the thresholds for deduction (subject to 250% risk weight)</t>
  </si>
  <si>
    <t>027</t>
  </si>
  <si>
    <t>Floor adjustment</t>
  </si>
  <si>
    <t>028</t>
  </si>
  <si>
    <t>Total</t>
  </si>
  <si>
    <t>029</t>
  </si>
  <si>
    <t>[EU CR8] RWA flow statements of credit risk exposures under the IRB approach</t>
  </si>
  <si>
    <t>RWA amounts</t>
  </si>
  <si>
    <t>Capital requirements</t>
  </si>
  <si>
    <t>RWAs as at the end of the previous reporting period</t>
  </si>
  <si>
    <t>Asset size</t>
  </si>
  <si>
    <t>Asset quality</t>
  </si>
  <si>
    <t>Model updates</t>
  </si>
  <si>
    <t>Methodology and policy</t>
  </si>
  <si>
    <t>Acquisitions and disposals</t>
  </si>
  <si>
    <t>Foreign exchange movements</t>
  </si>
  <si>
    <t>Other</t>
  </si>
  <si>
    <t>RWAs as at the end of the reporting period</t>
  </si>
  <si>
    <t>[EU LIQ1] LCR disclosure template</t>
  </si>
  <si>
    <t>[Scope of consolidation (solo/consolidated)]</t>
  </si>
  <si>
    <t xml:space="preserve">Total unweighted value </t>
  </si>
  <si>
    <t xml:space="preserve">Total weighted value </t>
  </si>
  <si>
    <t>Quarter ending on (dd/mm/yyyy)</t>
  </si>
  <si>
    <t>Number of data points used in the calculation of averages</t>
  </si>
  <si>
    <t>f</t>
  </si>
  <si>
    <t>g</t>
  </si>
  <si>
    <t>h</t>
  </si>
  <si>
    <t>HIGH-QUALITY LIQUID ASSETS</t>
  </si>
  <si>
    <t>Total high-quality liquid assets (HQLA)</t>
  </si>
  <si>
    <t>CASH-OUTFLOWS</t>
  </si>
  <si>
    <t>Retail deposits and deposits from small business customers, of which:</t>
  </si>
  <si>
    <t>Stable deposits</t>
  </si>
  <si>
    <t>Less stable deposits</t>
  </si>
  <si>
    <t>Unsecured wholesale funding</t>
  </si>
  <si>
    <t>Operational deposits (all counterparties) and deposits in networks of cooperative banks</t>
  </si>
  <si>
    <t>Non-operational deposits (all counterparties)</t>
  </si>
  <si>
    <t>Unsecured debt</t>
  </si>
  <si>
    <t>Secured wholesale funding</t>
  </si>
  <si>
    <r>
      <t>Additional requirements</t>
    </r>
    <r>
      <rPr>
        <strike/>
        <sz val="11"/>
        <color rgb="FF00008F"/>
        <rFont val="Calibri"/>
        <family val="2"/>
        <scheme val="minor"/>
      </rPr>
      <t xml:space="preserve"> </t>
    </r>
  </si>
  <si>
    <t>Outflows related to derivative exposures and other collateral requirements</t>
  </si>
  <si>
    <t>Outflows related to loss of funding on debt products</t>
  </si>
  <si>
    <t>Credit and liquidity facilities</t>
  </si>
  <si>
    <t>Other contractual funding obligations</t>
  </si>
  <si>
    <t>Other contingent funding obligations</t>
  </si>
  <si>
    <t>TOTAL CASH OUTFLOWS</t>
  </si>
  <si>
    <t>CASH-INFLOWS</t>
  </si>
  <si>
    <t>Secured lending (eg reverse repos)</t>
  </si>
  <si>
    <t>Inflows from fully performing exposures</t>
  </si>
  <si>
    <t>Other cash inflows</t>
  </si>
  <si>
    <t>(Difference between total weighted inflows and total weighted outflows arising from transactions in third countries where there are transfer restrictions or which are denominated in non-convertible currencies)</t>
  </si>
  <si>
    <t>EU-19a</t>
  </si>
  <si>
    <t>(Excess inflows from a related specialised credit institution)</t>
  </si>
  <si>
    <t>EU-19b</t>
  </si>
  <si>
    <t>TOTAL CASH INFLOWS</t>
  </si>
  <si>
    <t>Fully exempt inflows</t>
  </si>
  <si>
    <t>EU-20a</t>
  </si>
  <si>
    <t>Inflows Subject to 90% Cap</t>
  </si>
  <si>
    <t>EU-20b</t>
  </si>
  <si>
    <t>Inflows Subject to 75% Cap</t>
  </si>
  <si>
    <t>EU-20c</t>
  </si>
  <si>
    <t>LIQUIDITY BUFFER</t>
  </si>
  <si>
    <t>TOTAL NET CASH OUTFLOWS</t>
  </si>
  <si>
    <t>LIQUIDITY COVERAGE RATIO (%)</t>
  </si>
  <si>
    <t/>
  </si>
  <si>
    <t xml:space="preserve">RWA decrease is mainly driven by the origination of the RMBS with Significant Risk Transfer (SRT) and the implementation the new PD model for mortgages. The own funds increased as a result of incorporating full-year profit into the capital position.
LCR:
The consolidated LCR of ABB has decreased to 197% in Q4 2020, both the retail deposits and mortgage loan production have increased over the quarter. The LCR is still well above the minimum regulatory requirement of 100%.
ABB’s liquidity has remained stable over the last year as the sustained mortgage loans production was offset by the issuance of new covered bonds and an increase in retail deposits. Furthermore ABB participated in the new TLTRO and PELTRO programs of the ECB. 
NSFR:
The Net Stable Funding Ratio remains stable at 133%, which is comparable with Q3 2020 and comfortably above the 100% minimum regulatory requirement.                                                                                               </t>
  </si>
  <si>
    <t>The RWA for IRB exposures include the two macro-prudential add-on's imposed by the Belgian supervisor (5% additional risk-weight and a 1.33 multiplying factor on the microprudential risk-weights). The macro-prudential add-on amounts are not included in the other templates. Compared to the previous quarter the IRB RWA went down with € 417 mln mainly driven by the origination of the RMBS with Significant Risk Transfer (SRT) and the carve-out of the intermediation activity.</t>
  </si>
  <si>
    <t>ABB received the supervisory approval to implement the new PD model for mortgage loans which resulted in an RWA decline of € 94 mln (excl. macro-prudential add-on). 
In December, ABB launched a synthetic RMBS with Significant Risk Transfer to support the growth of the loan portfolio while optimising the risk-return balance. This resulted in an RWA decrease of € 281 mln. 
Note that the figures in this table exclude the macro-prudential add-ons.</t>
  </si>
  <si>
    <t xml:space="preserve">The LCR of ABB sits comfortably above the minimum required 100% and  remains above 180%. 
The liquidity buffer is made up of central bank cash deposits and bonds. The bonds consist solely of Level 1 LCR eligible assets, of which the bulk has sovereign governments or supranational organisations as issuer.
The outflows consist mainly of retail deposit outflows while the inflows come mainly from retail credit payments.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</si>
</sst>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000%"/>
    <numFmt numFmtId="165" formatCode="_-* #,##0_-;\-* #,##0_-;_-* &quot;-&quot;??_-;_-@_-"/>
  </numFmts>
  <fonts count="19"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sz val="10"/>
      <color theme="1"/>
      <name val="Arial"/>
      <family val="2"/>
    </font>
    <font>
      <b/>
      <sz val="20"/>
      <color rgb="FF00008F"/>
      <name val="Calibri"/>
      <family val="2"/>
      <scheme val="minor"/>
    </font>
    <font>
      <b/>
      <sz val="11"/>
      <color theme="0"/>
      <name val="Arial"/>
      <family val="2"/>
    </font>
    <font>
      <b/>
      <sz val="11"/>
      <color rgb="FF00008F"/>
      <name val="Calibri"/>
      <family val="2"/>
      <scheme val="minor"/>
    </font>
    <font>
      <b/>
      <sz val="11"/>
      <color rgb="FF00008F"/>
      <name val="Arial"/>
      <family val="2"/>
    </font>
    <font>
      <sz val="11"/>
      <color rgb="FF00008F"/>
      <name val="Calibri"/>
      <family val="2"/>
    </font>
    <font>
      <b/>
      <sz val="11"/>
      <color rgb="FF00008F"/>
      <name val="Calibri"/>
      <family val="2"/>
    </font>
    <font>
      <sz val="11"/>
      <color rgb="FF00008F"/>
      <name val="Calibri"/>
      <family val="2"/>
      <scheme val="minor"/>
    </font>
    <font>
      <b/>
      <sz val="11"/>
      <color theme="0"/>
      <name val="Calibri"/>
      <family val="2"/>
    </font>
    <font>
      <b/>
      <sz val="18"/>
      <color rgb="FF00008F"/>
      <name val="Calibri"/>
      <family val="2"/>
      <scheme val="minor"/>
    </font>
    <font>
      <sz val="11"/>
      <color theme="0"/>
      <name val="Calibri"/>
      <family val="2"/>
    </font>
    <font>
      <b/>
      <sz val="12"/>
      <color rgb="FF0070C0"/>
      <name val="Calibri"/>
      <family val="2"/>
      <scheme val="minor"/>
    </font>
    <font>
      <b/>
      <sz val="10"/>
      <color rgb="FF00008F"/>
      <name val="Calibri"/>
      <family val="2"/>
      <scheme val="minor"/>
    </font>
    <font>
      <strike/>
      <sz val="11"/>
      <color rgb="FF00008F"/>
      <name val="Calibri"/>
      <family val="2"/>
      <scheme val="minor"/>
    </font>
  </fonts>
  <fills count="8">
    <fill>
      <patternFill patternType="none"/>
    </fill>
    <fill>
      <patternFill patternType="gray125"/>
    </fill>
    <fill>
      <patternFill patternType="solid">
        <fgColor theme="0"/>
        <bgColor indexed="64"/>
      </patternFill>
    </fill>
    <fill>
      <patternFill patternType="solid">
        <fgColor rgb="FF00008F"/>
        <bgColor indexed="64"/>
      </patternFill>
    </fill>
    <fill>
      <patternFill patternType="solid">
        <fgColor rgb="FFB5D0EE"/>
        <bgColor indexed="64"/>
      </patternFill>
    </fill>
    <fill>
      <patternFill patternType="solid">
        <fgColor rgb="FFCDE1F0"/>
        <bgColor indexed="64"/>
      </patternFill>
    </fill>
    <fill>
      <patternFill patternType="solid">
        <fgColor rgb="FF808080"/>
        <bgColor indexed="64"/>
      </patternFill>
    </fill>
    <fill>
      <patternFill patternType="solid">
        <fgColor rgb="FFFFFFFF"/>
        <bgColor indexed="64"/>
      </patternFill>
    </fill>
  </fills>
  <borders count="39">
    <border>
      <left/>
      <right/>
      <top/>
      <bottom/>
      <diagonal/>
    </border>
    <border>
      <left style="thin">
        <color rgb="FF00008F"/>
      </left>
      <right style="thin">
        <color theme="0"/>
      </right>
      <top style="thin">
        <color rgb="FF00008F"/>
      </top>
      <bottom style="thin">
        <color rgb="FF00008F"/>
      </bottom>
      <diagonal/>
    </border>
    <border>
      <left style="thin">
        <color theme="0"/>
      </left>
      <right style="thin">
        <color theme="0"/>
      </right>
      <top style="thin">
        <color rgb="FF00008F"/>
      </top>
      <bottom style="thin">
        <color rgb="FF00008F"/>
      </bottom>
      <diagonal/>
    </border>
    <border>
      <left style="thin">
        <color theme="0"/>
      </left>
      <right style="thin">
        <color rgb="FF00008F"/>
      </right>
      <top style="thin">
        <color rgb="FF00008F"/>
      </top>
      <bottom style="thin">
        <color rgb="FF00008F"/>
      </bottom>
      <diagonal/>
    </border>
    <border>
      <left style="thin">
        <color rgb="FF00008F"/>
      </left>
      <right style="thin">
        <color rgb="FF00008F"/>
      </right>
      <top style="thin">
        <color rgb="FF00008F"/>
      </top>
      <bottom style="thin">
        <color rgb="FF00008F"/>
      </bottom>
      <diagonal/>
    </border>
    <border>
      <left/>
      <right/>
      <top/>
      <bottom style="thin">
        <color rgb="FF00008F"/>
      </bottom>
      <diagonal/>
    </border>
    <border>
      <left style="thin">
        <color rgb="FF00008F"/>
      </left>
      <right/>
      <top style="thin">
        <color rgb="FF00008F"/>
      </top>
      <bottom style="thin">
        <color rgb="FF00008F"/>
      </bottom>
      <diagonal/>
    </border>
    <border>
      <left/>
      <right/>
      <top style="thin">
        <color rgb="FF00008F"/>
      </top>
      <bottom style="thin">
        <color rgb="FF00008F"/>
      </bottom>
      <diagonal/>
    </border>
    <border>
      <left/>
      <right style="thin">
        <color rgb="FF00008F"/>
      </right>
      <top style="thin">
        <color rgb="FF00008F"/>
      </top>
      <bottom style="thin">
        <color rgb="FF00008F"/>
      </bottom>
      <diagonal/>
    </border>
    <border>
      <left/>
      <right/>
      <top style="thin">
        <color rgb="FF00008F"/>
      </top>
      <bottom/>
      <diagonal/>
    </border>
    <border>
      <left/>
      <right style="thin">
        <color theme="0"/>
      </right>
      <top style="thin">
        <color rgb="FF00008F"/>
      </top>
      <bottom/>
      <diagonal/>
    </border>
    <border>
      <left style="thin">
        <color theme="0"/>
      </left>
      <right/>
      <top style="thin">
        <color rgb="FF00008F"/>
      </top>
      <bottom/>
      <diagonal/>
    </border>
    <border>
      <left/>
      <right style="thin">
        <color theme="0"/>
      </right>
      <top style="thin">
        <color rgb="FF00008F"/>
      </top>
      <bottom style="thin">
        <color theme="0"/>
      </bottom>
      <diagonal/>
    </border>
    <border>
      <left style="thin">
        <color theme="0"/>
      </left>
      <right style="thin">
        <color rgb="FF00008F"/>
      </right>
      <top style="thin">
        <color rgb="FF00008F"/>
      </top>
      <bottom style="thin">
        <color theme="0"/>
      </bottom>
      <diagonal/>
    </border>
    <border>
      <left/>
      <right style="thin">
        <color theme="0"/>
      </right>
      <top/>
      <bottom style="thin">
        <color rgb="FF00008F"/>
      </bottom>
      <diagonal/>
    </border>
    <border>
      <left style="thin">
        <color theme="0"/>
      </left>
      <right style="thin">
        <color theme="0"/>
      </right>
      <top style="thin">
        <color theme="0"/>
      </top>
      <bottom style="thin">
        <color rgb="FF00008F"/>
      </bottom>
      <diagonal/>
    </border>
    <border>
      <left style="thin">
        <color theme="0"/>
      </left>
      <right style="thin">
        <color rgb="FF00008F"/>
      </right>
      <top style="thin">
        <color theme="0"/>
      </top>
      <bottom style="thin">
        <color rgb="FF00008F"/>
      </bottom>
      <diagonal/>
    </border>
    <border>
      <left style="thin">
        <color indexed="64"/>
      </left>
      <right style="thin">
        <color indexed="64"/>
      </right>
      <top style="thin">
        <color rgb="FF00008F"/>
      </top>
      <bottom style="thin">
        <color rgb="FF00008F"/>
      </bottom>
      <diagonal/>
    </border>
    <border>
      <left style="thin">
        <color indexed="64"/>
      </left>
      <right style="thin">
        <color rgb="FF00008F"/>
      </right>
      <top style="thin">
        <color rgb="FF00008F"/>
      </top>
      <bottom style="thin">
        <color rgb="FF00008F"/>
      </bottom>
      <diagonal/>
    </border>
    <border>
      <left style="thin">
        <color rgb="FF00008F"/>
      </left>
      <right style="thin">
        <color theme="0"/>
      </right>
      <top style="thin">
        <color rgb="FF00008F"/>
      </top>
      <bottom style="thin">
        <color theme="0"/>
      </bottom>
      <diagonal/>
    </border>
    <border>
      <left style="thin">
        <color theme="0"/>
      </left>
      <right style="thin">
        <color theme="0"/>
      </right>
      <top style="thin">
        <color rgb="FF00008F"/>
      </top>
      <bottom style="thin">
        <color theme="0"/>
      </bottom>
      <diagonal/>
    </border>
    <border>
      <left style="thin">
        <color theme="0"/>
      </left>
      <right style="thin">
        <color theme="0"/>
      </right>
      <top style="thin">
        <color rgb="FF00008F"/>
      </top>
      <bottom style="thin">
        <color auto="1"/>
      </bottom>
      <diagonal/>
    </border>
    <border>
      <left style="thin">
        <color theme="0"/>
      </left>
      <right style="thin">
        <color rgb="FF00008F"/>
      </right>
      <top style="thin">
        <color rgb="FF00008F"/>
      </top>
      <bottom style="thin">
        <color auto="1"/>
      </bottom>
      <diagonal/>
    </border>
    <border>
      <left style="thin">
        <color rgb="FF00008F"/>
      </left>
      <right style="thin">
        <color theme="0"/>
      </right>
      <top style="thin">
        <color theme="0"/>
      </top>
      <bottom style="thin">
        <color rgb="FF00008F"/>
      </bottom>
      <diagonal/>
    </border>
    <border>
      <left style="thin">
        <color theme="0"/>
      </left>
      <right style="thin">
        <color theme="0"/>
      </right>
      <top style="thin">
        <color auto="1"/>
      </top>
      <bottom style="thin">
        <color rgb="FF00008F"/>
      </bottom>
      <diagonal/>
    </border>
    <border>
      <left style="thin">
        <color theme="0"/>
      </left>
      <right style="thin">
        <color rgb="FF00008F"/>
      </right>
      <top style="thin">
        <color auto="1"/>
      </top>
      <bottom style="thin">
        <color rgb="FF00008F"/>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theme="0"/>
      </left>
      <right/>
      <top style="thin">
        <color rgb="FF00008F"/>
      </top>
      <bottom style="thin">
        <color theme="0"/>
      </bottom>
      <diagonal/>
    </border>
    <border>
      <left/>
      <right/>
      <top style="thin">
        <color rgb="FF00008F"/>
      </top>
      <bottom style="thin">
        <color theme="0"/>
      </bottom>
      <diagonal/>
    </border>
    <border>
      <left style="thin">
        <color rgb="FF00008F"/>
      </left>
      <right style="thin">
        <color theme="0"/>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style="thin">
        <color rgb="FF00008F"/>
      </right>
      <top style="thin">
        <color theme="0"/>
      </top>
      <bottom style="thin">
        <color theme="0"/>
      </bottom>
      <diagonal/>
    </border>
    <border>
      <left/>
      <right style="thin">
        <color theme="0"/>
      </right>
      <top style="thin">
        <color theme="0"/>
      </top>
      <bottom style="thin">
        <color rgb="FF00008F"/>
      </bottom>
      <diagonal/>
    </border>
    <border>
      <left style="thin">
        <color rgb="FF00008F"/>
      </left>
      <right/>
      <top style="thin">
        <color rgb="FF00008F"/>
      </top>
      <bottom/>
      <diagonal/>
    </border>
    <border>
      <left style="thin">
        <color rgb="FF00008F"/>
      </left>
      <right style="thin">
        <color rgb="FF00008F"/>
      </right>
      <top/>
      <bottom/>
      <diagonal/>
    </border>
    <border>
      <left style="thin">
        <color rgb="FF00008F"/>
      </left>
      <right style="thin">
        <color rgb="FF00008F"/>
      </right>
      <top/>
      <bottom style="thin">
        <color rgb="FF00008F"/>
      </bottom>
      <diagonal/>
    </border>
  </borders>
  <cellStyleXfs count="3">
    <xf numFmtId="0" fontId="0" fillId="0" borderId="0"/>
    <xf numFmtId="9" fontId="1" fillId="0" borderId="0" applyFont="0" applyFill="0" applyBorder="0" applyAlignment="0" applyProtection="0"/>
    <xf numFmtId="43" fontId="1" fillId="0" borderId="0" applyFont="0" applyFill="0" applyBorder="0" applyAlignment="0" applyProtection="0"/>
  </cellStyleXfs>
  <cellXfs count="141">
    <xf numFmtId="0" fontId="0" fillId="0" borderId="0" xfId="0"/>
    <xf numFmtId="0" fontId="5" fillId="0" borderId="0" xfId="0" applyFont="1" applyAlignment="1">
      <alignment wrapText="1"/>
    </xf>
    <xf numFmtId="0" fontId="5" fillId="0" borderId="0" xfId="0" applyFont="1"/>
    <xf numFmtId="0" fontId="5" fillId="2" borderId="0" xfId="0" applyFont="1" applyFill="1" applyAlignment="1">
      <alignment wrapText="1"/>
    </xf>
    <xf numFmtId="0" fontId="5" fillId="2" borderId="0" xfId="0" applyFont="1" applyFill="1"/>
    <xf numFmtId="14" fontId="7" fillId="3" borderId="2" xfId="0" applyNumberFormat="1" applyFont="1" applyFill="1" applyBorder="1" applyAlignment="1">
      <alignment horizontal="center" vertical="center"/>
    </xf>
    <xf numFmtId="14" fontId="7" fillId="3" borderId="3" xfId="0" applyNumberFormat="1" applyFont="1" applyFill="1" applyBorder="1" applyAlignment="1">
      <alignment horizontal="center" vertical="center"/>
    </xf>
    <xf numFmtId="0" fontId="8" fillId="4" borderId="4" xfId="0" applyFont="1" applyFill="1" applyBorder="1" applyAlignment="1">
      <alignment vertical="center" wrapText="1"/>
    </xf>
    <xf numFmtId="0" fontId="8" fillId="4" borderId="4" xfId="0" applyFont="1" applyFill="1" applyBorder="1" applyAlignment="1">
      <alignment horizontal="center" vertical="center" wrapText="1"/>
    </xf>
    <xf numFmtId="0" fontId="9" fillId="4" borderId="4" xfId="0" applyFont="1" applyFill="1" applyBorder="1" applyAlignment="1">
      <alignment horizontal="center" vertical="center"/>
    </xf>
    <xf numFmtId="0" fontId="8" fillId="0" borderId="5" xfId="0" applyFont="1" applyBorder="1"/>
    <xf numFmtId="38" fontId="10" fillId="0" borderId="5" xfId="0" applyNumberFormat="1" applyFont="1" applyBorder="1" applyAlignment="1">
      <alignment horizontal="right" indent="1"/>
    </xf>
    <xf numFmtId="0" fontId="10" fillId="0" borderId="4" xfId="0" applyFont="1" applyBorder="1" applyAlignment="1">
      <alignment horizontal="left" vertical="top" wrapText="1" indent="1"/>
    </xf>
    <xf numFmtId="0" fontId="11" fillId="4" borderId="4" xfId="0" applyFont="1" applyFill="1" applyBorder="1" applyAlignment="1">
      <alignment horizontal="center" vertical="top"/>
    </xf>
    <xf numFmtId="38" fontId="12" fillId="0" borderId="4" xfId="0" applyNumberFormat="1" applyFont="1" applyBorder="1" applyAlignment="1">
      <alignment horizontal="right" wrapText="1" indent="1"/>
    </xf>
    <xf numFmtId="10" fontId="12" fillId="0" borderId="4" xfId="0" applyNumberFormat="1" applyFont="1" applyBorder="1" applyAlignment="1">
      <alignment horizontal="right" wrapText="1" indent="1"/>
    </xf>
    <xf numFmtId="0" fontId="6" fillId="0" borderId="0" xfId="0" applyFont="1" applyAlignment="1">
      <alignment vertical="center" wrapText="1"/>
    </xf>
    <xf numFmtId="49" fontId="2" fillId="3" borderId="13" xfId="0" applyNumberFormat="1" applyFont="1" applyFill="1" applyBorder="1" applyAlignment="1">
      <alignment horizontal="center" vertical="center" wrapText="1"/>
    </xf>
    <xf numFmtId="14" fontId="13" fillId="3" borderId="15" xfId="0" applyNumberFormat="1" applyFont="1" applyFill="1" applyBorder="1" applyAlignment="1">
      <alignment horizontal="center" vertical="center"/>
    </xf>
    <xf numFmtId="14" fontId="2" fillId="3" borderId="15" xfId="0" applyNumberFormat="1" applyFont="1" applyFill="1" applyBorder="1" applyAlignment="1">
      <alignment horizontal="center" vertical="center" wrapText="1"/>
    </xf>
    <xf numFmtId="14" fontId="2" fillId="3" borderId="16" xfId="0" applyNumberFormat="1" applyFont="1" applyFill="1" applyBorder="1" applyAlignment="1">
      <alignment horizontal="center" vertical="center" wrapText="1"/>
    </xf>
    <xf numFmtId="0" fontId="8" fillId="4" borderId="6" xfId="0" applyFont="1" applyFill="1" applyBorder="1" applyAlignment="1">
      <alignment vertical="center"/>
    </xf>
    <xf numFmtId="0" fontId="8" fillId="4" borderId="17" xfId="0" applyFont="1" applyFill="1" applyBorder="1" applyAlignment="1">
      <alignment horizontal="center" vertical="center" wrapText="1"/>
    </xf>
    <xf numFmtId="49" fontId="8" fillId="4" borderId="17" xfId="0" applyNumberFormat="1" applyFont="1" applyFill="1" applyBorder="1" applyAlignment="1">
      <alignment horizontal="center" vertical="center" wrapText="1"/>
    </xf>
    <xf numFmtId="49" fontId="8" fillId="4" borderId="18" xfId="0" applyNumberFormat="1" applyFont="1" applyFill="1" applyBorder="1" applyAlignment="1">
      <alignment horizontal="center" vertical="center" wrapText="1"/>
    </xf>
    <xf numFmtId="0" fontId="12" fillId="5" borderId="4" xfId="0" applyFont="1" applyFill="1" applyBorder="1" applyAlignment="1">
      <alignment horizontal="left" vertical="center" indent="1"/>
    </xf>
    <xf numFmtId="38" fontId="12" fillId="5" borderId="4" xfId="0" applyNumberFormat="1" applyFont="1" applyFill="1" applyBorder="1" applyAlignment="1">
      <alignment horizontal="right" wrapText="1" indent="1"/>
    </xf>
    <xf numFmtId="0" fontId="3" fillId="0" borderId="0" xfId="0" applyFont="1"/>
    <xf numFmtId="0" fontId="12" fillId="0" borderId="4" xfId="0" applyFont="1" applyBorder="1" applyAlignment="1">
      <alignment horizontal="left" vertical="center" indent="3"/>
    </xf>
    <xf numFmtId="0" fontId="4" fillId="3" borderId="2" xfId="0" applyFont="1" applyFill="1" applyBorder="1" applyAlignment="1">
      <alignment horizontal="left" vertical="center" indent="1"/>
    </xf>
    <xf numFmtId="38" fontId="0" fillId="0" borderId="0" xfId="0" applyNumberFormat="1"/>
    <xf numFmtId="0" fontId="0" fillId="0" borderId="0" xfId="0" applyAlignment="1">
      <alignment vertical="center" wrapText="1"/>
    </xf>
    <xf numFmtId="49" fontId="8" fillId="4" borderId="4" xfId="0" applyNumberFormat="1" applyFont="1" applyFill="1" applyBorder="1" applyAlignment="1">
      <alignment horizontal="center" vertical="center" wrapText="1"/>
    </xf>
    <xf numFmtId="0" fontId="4" fillId="3" borderId="1" xfId="0" applyFont="1" applyFill="1" applyBorder="1" applyAlignment="1">
      <alignment horizontal="left" vertical="center" wrapText="1" indent="1"/>
    </xf>
    <xf numFmtId="38" fontId="15" fillId="3" borderId="2" xfId="0" applyNumberFormat="1" applyFont="1" applyFill="1" applyBorder="1" applyAlignment="1">
      <alignment horizontal="right" wrapText="1" indent="1"/>
    </xf>
    <xf numFmtId="38" fontId="15" fillId="3" borderId="3" xfId="0" applyNumberFormat="1" applyFont="1" applyFill="1" applyBorder="1" applyAlignment="1">
      <alignment horizontal="right" wrapText="1" indent="1"/>
    </xf>
    <xf numFmtId="0" fontId="12" fillId="0" borderId="4" xfId="0" applyFont="1" applyBorder="1" applyAlignment="1">
      <alignment horizontal="left" vertical="center" wrapText="1" indent="1"/>
    </xf>
    <xf numFmtId="38" fontId="10" fillId="0" borderId="4" xfId="0" applyNumberFormat="1" applyFont="1" applyBorder="1" applyAlignment="1">
      <alignment horizontal="right" wrapText="1" indent="1"/>
    </xf>
    <xf numFmtId="0" fontId="12" fillId="0" borderId="0" xfId="0" applyFont="1" applyAlignment="1">
      <alignment vertical="center" wrapText="1"/>
    </xf>
    <xf numFmtId="0" fontId="0" fillId="2" borderId="0" xfId="0" applyFill="1"/>
    <xf numFmtId="0" fontId="16" fillId="2" borderId="0" xfId="0" applyFont="1" applyFill="1"/>
    <xf numFmtId="14" fontId="2" fillId="3" borderId="33" xfId="0" applyNumberFormat="1" applyFont="1" applyFill="1" applyBorder="1" applyAlignment="1">
      <alignment horizontal="center" vertical="center"/>
    </xf>
    <xf numFmtId="14" fontId="2" fillId="3" borderId="34" xfId="0" applyNumberFormat="1" applyFont="1" applyFill="1" applyBorder="1" applyAlignment="1">
      <alignment horizontal="center" vertical="center"/>
    </xf>
    <xf numFmtId="0" fontId="2" fillId="3" borderId="15" xfId="0" applyFont="1" applyFill="1" applyBorder="1" applyAlignment="1">
      <alignment horizontal="center" vertical="center"/>
    </xf>
    <xf numFmtId="0" fontId="2" fillId="3" borderId="16" xfId="0" applyFont="1" applyFill="1" applyBorder="1" applyAlignment="1">
      <alignment horizontal="center" vertical="center"/>
    </xf>
    <xf numFmtId="0" fontId="17" fillId="4" borderId="4" xfId="0" applyFont="1" applyFill="1" applyBorder="1" applyAlignment="1">
      <alignment horizontal="center" vertical="center"/>
    </xf>
    <xf numFmtId="38" fontId="12" fillId="0" borderId="5" xfId="0" applyNumberFormat="1" applyFont="1" applyBorder="1" applyAlignment="1">
      <alignment horizontal="right" indent="1"/>
    </xf>
    <xf numFmtId="0" fontId="12" fillId="0" borderId="4" xfId="0" applyFont="1" applyBorder="1" applyAlignment="1">
      <alignment horizontal="left" vertical="center" indent="1"/>
    </xf>
    <xf numFmtId="0" fontId="8" fillId="0" borderId="4" xfId="0" applyFont="1" applyBorder="1" applyAlignment="1">
      <alignment vertical="center"/>
    </xf>
    <xf numFmtId="0" fontId="8" fillId="4" borderId="4" xfId="0" applyFont="1" applyFill="1" applyBorder="1" applyAlignment="1">
      <alignment horizontal="center" vertical="center"/>
    </xf>
    <xf numFmtId="38" fontId="12" fillId="6" borderId="4" xfId="0" applyNumberFormat="1" applyFont="1" applyFill="1" applyBorder="1" applyAlignment="1">
      <alignment horizontal="right" vertical="center" indent="1"/>
    </xf>
    <xf numFmtId="38" fontId="12" fillId="0" borderId="4" xfId="0" applyNumberFormat="1" applyFont="1" applyBorder="1" applyAlignment="1">
      <alignment horizontal="right" vertical="top" indent="1"/>
    </xf>
    <xf numFmtId="0" fontId="12" fillId="2" borderId="36" xfId="0" applyFont="1" applyFill="1" applyBorder="1" applyAlignment="1">
      <alignment horizontal="left" vertical="center" indent="1"/>
    </xf>
    <xf numFmtId="0" fontId="8" fillId="2" borderId="8" xfId="0" applyFont="1" applyFill="1" applyBorder="1" applyAlignment="1">
      <alignment horizontal="left" vertical="center"/>
    </xf>
    <xf numFmtId="0" fontId="0" fillId="2" borderId="37" xfId="0" applyFill="1" applyBorder="1"/>
    <xf numFmtId="0" fontId="12" fillId="2" borderId="4" xfId="0" applyFont="1" applyFill="1" applyBorder="1" applyAlignment="1">
      <alignment horizontal="left" vertical="center" wrapText="1" indent="1"/>
    </xf>
    <xf numFmtId="38" fontId="12" fillId="7" borderId="4" xfId="0" applyNumberFormat="1" applyFont="1" applyFill="1" applyBorder="1" applyAlignment="1">
      <alignment horizontal="right" vertical="top" indent="1"/>
    </xf>
    <xf numFmtId="0" fontId="0" fillId="2" borderId="38" xfId="0" applyFill="1" applyBorder="1"/>
    <xf numFmtId="38" fontId="12" fillId="0" borderId="4" xfId="0" quotePrefix="1" applyNumberFormat="1" applyFont="1" applyBorder="1" applyAlignment="1">
      <alignment horizontal="right" vertical="top" indent="1"/>
    </xf>
    <xf numFmtId="0" fontId="0" fillId="2" borderId="37" xfId="0" applyFill="1" applyBorder="1" applyAlignment="1">
      <alignment horizontal="left" indent="1"/>
    </xf>
    <xf numFmtId="0" fontId="0" fillId="2" borderId="38" xfId="0" applyFill="1" applyBorder="1" applyAlignment="1">
      <alignment horizontal="left" indent="1"/>
    </xf>
    <xf numFmtId="38" fontId="12" fillId="0" borderId="4" xfId="0" applyNumberFormat="1" applyFont="1" applyBorder="1" applyAlignment="1">
      <alignment horizontal="right" vertical="top" wrapText="1" indent="1"/>
    </xf>
    <xf numFmtId="0" fontId="12" fillId="4" borderId="4" xfId="0" applyFont="1" applyFill="1" applyBorder="1" applyAlignment="1">
      <alignment horizontal="left" vertical="center" indent="1"/>
    </xf>
    <xf numFmtId="38" fontId="12" fillId="4" borderId="4" xfId="0" quotePrefix="1" applyNumberFormat="1" applyFont="1" applyFill="1" applyBorder="1" applyAlignment="1">
      <alignment horizontal="right" vertical="top" indent="1"/>
    </xf>
    <xf numFmtId="38" fontId="12" fillId="4" borderId="4" xfId="0" applyNumberFormat="1" applyFont="1" applyFill="1" applyBorder="1" applyAlignment="1">
      <alignment horizontal="right" vertical="top" indent="1"/>
    </xf>
    <xf numFmtId="0" fontId="4" fillId="3" borderId="19" xfId="0" applyFont="1" applyFill="1" applyBorder="1" applyAlignment="1">
      <alignment horizontal="left" vertical="center" indent="1"/>
    </xf>
    <xf numFmtId="0" fontId="4" fillId="3" borderId="12" xfId="0" applyFont="1" applyFill="1" applyBorder="1" applyAlignment="1">
      <alignment horizontal="left" vertical="center" indent="1"/>
    </xf>
    <xf numFmtId="0" fontId="8" fillId="4" borderId="4" xfId="0" quotePrefix="1" applyFont="1" applyFill="1" applyBorder="1" applyAlignment="1">
      <alignment horizontal="center" vertical="center"/>
    </xf>
    <xf numFmtId="38" fontId="4" fillId="3" borderId="20" xfId="0" applyNumberFormat="1" applyFont="1" applyFill="1" applyBorder="1" applyAlignment="1">
      <alignment horizontal="right" vertical="center" indent="1"/>
    </xf>
    <xf numFmtId="38" fontId="4" fillId="3" borderId="13" xfId="0" applyNumberFormat="1" applyFont="1" applyFill="1" applyBorder="1" applyAlignment="1">
      <alignment horizontal="right" vertical="center" indent="1"/>
    </xf>
    <xf numFmtId="0" fontId="4" fillId="3" borderId="31" xfId="0" applyFont="1" applyFill="1" applyBorder="1" applyAlignment="1">
      <alignment horizontal="left" vertical="center" indent="1"/>
    </xf>
    <xf numFmtId="0" fontId="4" fillId="3" borderId="32" xfId="0" applyFont="1" applyFill="1" applyBorder="1" applyAlignment="1">
      <alignment horizontal="left" vertical="center" indent="1"/>
    </xf>
    <xf numFmtId="38" fontId="4" fillId="3" borderId="33" xfId="0" applyNumberFormat="1" applyFont="1" applyFill="1" applyBorder="1" applyAlignment="1">
      <alignment horizontal="right" vertical="center" indent="1"/>
    </xf>
    <xf numFmtId="38" fontId="4" fillId="3" borderId="34" xfId="0" applyNumberFormat="1" applyFont="1" applyFill="1" applyBorder="1" applyAlignment="1">
      <alignment horizontal="right" vertical="center" indent="1"/>
    </xf>
    <xf numFmtId="0" fontId="4" fillId="3" borderId="23" xfId="0" applyFont="1" applyFill="1" applyBorder="1" applyAlignment="1">
      <alignment horizontal="left" vertical="center" indent="1"/>
    </xf>
    <xf numFmtId="0" fontId="4" fillId="3" borderId="35" xfId="0" applyFont="1" applyFill="1" applyBorder="1" applyAlignment="1">
      <alignment horizontal="left" vertical="center" indent="1"/>
    </xf>
    <xf numFmtId="10" fontId="4" fillId="3" borderId="15" xfId="0" applyNumberFormat="1" applyFont="1" applyFill="1" applyBorder="1" applyAlignment="1">
      <alignment horizontal="right" vertical="center" indent="1"/>
    </xf>
    <xf numFmtId="10" fontId="4" fillId="3" borderId="16" xfId="0" applyNumberFormat="1" applyFont="1" applyFill="1" applyBorder="1" applyAlignment="1">
      <alignment horizontal="right" vertical="center" indent="1"/>
    </xf>
    <xf numFmtId="165" fontId="3" fillId="0" borderId="0" xfId="2" applyNumberFormat="1" applyFont="1"/>
    <xf numFmtId="165" fontId="0" fillId="0" borderId="0" xfId="2" applyNumberFormat="1" applyFont="1"/>
    <xf numFmtId="43" fontId="3" fillId="0" borderId="0" xfId="0" applyNumberFormat="1" applyFont="1"/>
    <xf numFmtId="0" fontId="6" fillId="0" borderId="0" xfId="0" applyFont="1" applyAlignment="1">
      <alignment horizontal="left" vertical="center" wrapText="1"/>
    </xf>
    <xf numFmtId="14" fontId="2" fillId="3" borderId="1" xfId="0" applyNumberFormat="1" applyFont="1" applyFill="1" applyBorder="1" applyAlignment="1">
      <alignment horizontal="center" vertical="center" wrapText="1"/>
    </xf>
    <xf numFmtId="0" fontId="2" fillId="3" borderId="2" xfId="0" applyFont="1" applyFill="1" applyBorder="1" applyAlignment="1">
      <alignment horizontal="center" vertical="center" wrapText="1"/>
    </xf>
    <xf numFmtId="0" fontId="12" fillId="0" borderId="6" xfId="0" applyFont="1" applyBorder="1" applyAlignment="1">
      <alignment horizontal="left" vertical="top" wrapText="1" indent="1"/>
    </xf>
    <xf numFmtId="0" fontId="12" fillId="0" borderId="7" xfId="0" applyFont="1" applyBorder="1" applyAlignment="1">
      <alignment horizontal="left" vertical="top" wrapText="1" indent="1"/>
    </xf>
    <xf numFmtId="0" fontId="12" fillId="0" borderId="8" xfId="0" applyFont="1" applyBorder="1" applyAlignment="1">
      <alignment horizontal="left" vertical="top" wrapText="1" indent="1"/>
    </xf>
    <xf numFmtId="0" fontId="2" fillId="3" borderId="9" xfId="0" applyFont="1" applyFill="1" applyBorder="1" applyAlignment="1">
      <alignment horizontal="center" vertical="center" wrapText="1"/>
    </xf>
    <xf numFmtId="0" fontId="2" fillId="3" borderId="10"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2" fillId="3" borderId="14" xfId="0" applyFont="1" applyFill="1" applyBorder="1" applyAlignment="1">
      <alignment horizontal="center" vertical="center" wrapText="1"/>
    </xf>
    <xf numFmtId="49" fontId="2" fillId="3" borderId="11" xfId="0" applyNumberFormat="1" applyFont="1" applyFill="1" applyBorder="1" applyAlignment="1">
      <alignment horizontal="center" vertical="center" wrapText="1"/>
    </xf>
    <xf numFmtId="49" fontId="2" fillId="3" borderId="12" xfId="0" applyNumberFormat="1" applyFont="1" applyFill="1" applyBorder="1" applyAlignment="1">
      <alignment horizontal="center" vertical="center" wrapText="1"/>
    </xf>
    <xf numFmtId="0" fontId="14" fillId="0" borderId="0" xfId="0" applyFont="1" applyAlignment="1">
      <alignment horizontal="left" vertical="center" wrapText="1"/>
    </xf>
    <xf numFmtId="14" fontId="2" fillId="3" borderId="19" xfId="0" applyNumberFormat="1" applyFont="1" applyFill="1" applyBorder="1" applyAlignment="1">
      <alignment horizontal="center" vertical="center" wrapText="1"/>
    </xf>
    <xf numFmtId="0" fontId="2" fillId="3" borderId="20" xfId="0" applyFont="1" applyFill="1" applyBorder="1" applyAlignment="1">
      <alignment horizontal="center" vertical="center" wrapText="1"/>
    </xf>
    <xf numFmtId="0" fontId="2" fillId="3" borderId="23" xfId="0" applyFont="1" applyFill="1" applyBorder="1" applyAlignment="1">
      <alignment horizontal="center" vertical="center" wrapText="1"/>
    </xf>
    <xf numFmtId="0" fontId="2" fillId="3" borderId="15" xfId="0" applyFont="1" applyFill="1" applyBorder="1" applyAlignment="1">
      <alignment horizontal="center" vertical="center" wrapText="1"/>
    </xf>
    <xf numFmtId="49" fontId="2" fillId="3" borderId="21" xfId="0" applyNumberFormat="1" applyFont="1" applyFill="1" applyBorder="1" applyAlignment="1">
      <alignment horizontal="center" vertical="center" wrapText="1"/>
    </xf>
    <xf numFmtId="49" fontId="2" fillId="3" borderId="24" xfId="0" applyNumberFormat="1" applyFont="1" applyFill="1" applyBorder="1" applyAlignment="1">
      <alignment horizontal="center" vertical="center" wrapText="1"/>
    </xf>
    <xf numFmtId="49" fontId="2" fillId="3" borderId="22" xfId="0" applyNumberFormat="1" applyFont="1" applyFill="1" applyBorder="1" applyAlignment="1">
      <alignment horizontal="center" vertical="center" wrapText="1"/>
    </xf>
    <xf numFmtId="49" fontId="2" fillId="3" borderId="25" xfId="0" applyNumberFormat="1" applyFont="1" applyFill="1" applyBorder="1" applyAlignment="1">
      <alignment horizontal="center" vertical="center" wrapText="1"/>
    </xf>
    <xf numFmtId="0" fontId="12" fillId="0" borderId="26" xfId="0" applyFont="1" applyBorder="1" applyAlignment="1">
      <alignment horizontal="left" vertical="top" wrapText="1" indent="1"/>
    </xf>
    <xf numFmtId="0" fontId="12" fillId="0" borderId="27" xfId="0" applyFont="1" applyBorder="1" applyAlignment="1">
      <alignment horizontal="left" vertical="top" wrapText="1" indent="1"/>
    </xf>
    <xf numFmtId="0" fontId="12" fillId="0" borderId="28" xfId="0" applyFont="1" applyBorder="1" applyAlignment="1">
      <alignment horizontal="left" vertical="top" wrapText="1" indent="1"/>
    </xf>
    <xf numFmtId="0" fontId="12" fillId="0" borderId="6" xfId="0" applyFont="1" applyBorder="1" applyAlignment="1">
      <alignment horizontal="left" vertical="center" wrapText="1" indent="1"/>
    </xf>
    <xf numFmtId="0" fontId="12" fillId="0" borderId="8" xfId="0" applyFont="1" applyBorder="1" applyAlignment="1">
      <alignment horizontal="left" vertical="center" wrapText="1" indent="1"/>
    </xf>
    <xf numFmtId="0" fontId="12" fillId="0" borderId="6" xfId="0" applyFont="1" applyBorder="1" applyAlignment="1">
      <alignment horizontal="left" vertical="top" wrapText="1"/>
    </xf>
    <xf numFmtId="0" fontId="12" fillId="0" borderId="7" xfId="0" applyFont="1" applyBorder="1" applyAlignment="1">
      <alignment horizontal="left" vertical="top" wrapText="1"/>
    </xf>
    <xf numFmtId="0" fontId="12" fillId="0" borderId="8" xfId="0" applyFont="1" applyBorder="1" applyAlignment="1">
      <alignment horizontal="left" vertical="top" wrapText="1"/>
    </xf>
    <xf numFmtId="0" fontId="0" fillId="0" borderId="0" xfId="0" applyAlignment="1">
      <alignment horizontal="left" vertical="top" wrapText="1"/>
    </xf>
    <xf numFmtId="0" fontId="12" fillId="4" borderId="6" xfId="0" applyFont="1" applyFill="1" applyBorder="1" applyAlignment="1">
      <alignment horizontal="left" vertical="center" wrapText="1" indent="1"/>
    </xf>
    <xf numFmtId="0" fontId="12" fillId="4" borderId="8" xfId="0" applyFont="1" applyFill="1" applyBorder="1" applyAlignment="1">
      <alignment horizontal="left" vertical="center" wrapText="1" indent="1"/>
    </xf>
    <xf numFmtId="0" fontId="8" fillId="4" borderId="6" xfId="0" applyFont="1" applyFill="1" applyBorder="1" applyAlignment="1">
      <alignment horizontal="left" vertical="center" wrapText="1"/>
    </xf>
    <xf numFmtId="0" fontId="8" fillId="4" borderId="8" xfId="0" applyFont="1" applyFill="1" applyBorder="1" applyAlignment="1">
      <alignment horizontal="left" vertical="center" wrapText="1"/>
    </xf>
    <xf numFmtId="0" fontId="12" fillId="2" borderId="36" xfId="0" applyFont="1" applyFill="1" applyBorder="1" applyAlignment="1">
      <alignment horizontal="left" vertical="center" wrapText="1" indent="1"/>
    </xf>
    <xf numFmtId="0" fontId="12" fillId="2" borderId="8" xfId="0" applyFont="1" applyFill="1" applyBorder="1" applyAlignment="1">
      <alignment horizontal="left" vertical="center" wrapText="1" indent="1"/>
    </xf>
    <xf numFmtId="0" fontId="12" fillId="2" borderId="6" xfId="0" applyFont="1" applyFill="1" applyBorder="1" applyAlignment="1">
      <alignment horizontal="left" vertical="center" wrapText="1" indent="1"/>
    </xf>
    <xf numFmtId="0" fontId="2" fillId="3" borderId="23" xfId="0" applyFont="1" applyFill="1" applyBorder="1" applyAlignment="1">
      <alignment vertical="center"/>
    </xf>
    <xf numFmtId="0" fontId="2" fillId="3" borderId="35" xfId="0" applyFont="1" applyFill="1" applyBorder="1" applyAlignment="1">
      <alignment vertical="center"/>
    </xf>
    <xf numFmtId="0" fontId="2" fillId="3" borderId="15" xfId="0" applyFont="1" applyFill="1" applyBorder="1" applyAlignment="1">
      <alignment vertical="center"/>
    </xf>
    <xf numFmtId="0" fontId="6" fillId="2" borderId="0" xfId="0" applyFont="1" applyFill="1" applyAlignment="1">
      <alignment horizontal="left" vertical="center"/>
    </xf>
    <xf numFmtId="0" fontId="2" fillId="3" borderId="19" xfId="0" applyFont="1" applyFill="1" applyBorder="1" applyAlignment="1">
      <alignment vertical="center"/>
    </xf>
    <xf numFmtId="0" fontId="2" fillId="3" borderId="12" xfId="0" applyFont="1" applyFill="1" applyBorder="1" applyAlignment="1">
      <alignment vertical="center"/>
    </xf>
    <xf numFmtId="0" fontId="2" fillId="3" borderId="20" xfId="0" applyFont="1" applyFill="1" applyBorder="1" applyAlignment="1">
      <alignment vertical="center"/>
    </xf>
    <xf numFmtId="0" fontId="2" fillId="3" borderId="29" xfId="0" applyFont="1" applyFill="1" applyBorder="1" applyAlignment="1">
      <alignment horizontal="center" vertical="center"/>
    </xf>
    <xf numFmtId="0" fontId="2" fillId="3" borderId="30" xfId="0" applyFont="1" applyFill="1" applyBorder="1" applyAlignment="1">
      <alignment horizontal="center" vertical="center"/>
    </xf>
    <xf numFmtId="0" fontId="2" fillId="3" borderId="12" xfId="0" applyFont="1" applyFill="1" applyBorder="1" applyAlignment="1">
      <alignment horizontal="center" vertical="center"/>
    </xf>
    <xf numFmtId="0" fontId="2" fillId="3" borderId="20" xfId="0" applyFont="1" applyFill="1" applyBorder="1" applyAlignment="1">
      <alignment horizontal="center" vertical="center"/>
    </xf>
    <xf numFmtId="0" fontId="2" fillId="3" borderId="13" xfId="0" applyFont="1" applyFill="1" applyBorder="1" applyAlignment="1">
      <alignment horizontal="center" vertical="center"/>
    </xf>
    <xf numFmtId="0" fontId="2" fillId="3" borderId="31" xfId="0" applyFont="1" applyFill="1" applyBorder="1" applyAlignment="1">
      <alignment vertical="center"/>
    </xf>
    <xf numFmtId="0" fontId="2" fillId="3" borderId="32" xfId="0" applyFont="1" applyFill="1" applyBorder="1" applyAlignment="1">
      <alignment vertical="center"/>
    </xf>
    <xf numFmtId="0" fontId="2" fillId="3" borderId="33" xfId="0" applyFont="1" applyFill="1" applyBorder="1" applyAlignment="1">
      <alignment vertical="center"/>
    </xf>
    <xf numFmtId="0" fontId="0" fillId="0" borderId="0" xfId="0" applyFill="1"/>
    <xf numFmtId="0" fontId="8" fillId="0" borderId="5" xfId="0" applyFont="1" applyFill="1" applyBorder="1"/>
    <xf numFmtId="10" fontId="12" fillId="0" borderId="4" xfId="0" applyNumberFormat="1" applyFont="1" applyFill="1" applyBorder="1" applyAlignment="1">
      <alignment horizontal="right" wrapText="1" indent="1"/>
    </xf>
    <xf numFmtId="164" fontId="12" fillId="0" borderId="4" xfId="0" applyNumberFormat="1" applyFont="1" applyFill="1" applyBorder="1" applyAlignment="1">
      <alignment horizontal="right" wrapText="1" indent="1"/>
    </xf>
    <xf numFmtId="10" fontId="8" fillId="0" borderId="5" xfId="0" applyNumberFormat="1" applyFont="1" applyFill="1" applyBorder="1"/>
    <xf numFmtId="38" fontId="12" fillId="0" borderId="4" xfId="0" applyNumberFormat="1" applyFont="1" applyFill="1" applyBorder="1" applyAlignment="1">
      <alignment horizontal="right" wrapText="1" indent="1"/>
    </xf>
    <xf numFmtId="10" fontId="12" fillId="0" borderId="4" xfId="1" applyNumberFormat="1" applyFont="1" applyFill="1" applyBorder="1" applyAlignment="1">
      <alignment horizontal="right" wrapText="1" indent="1"/>
    </xf>
    <xf numFmtId="165" fontId="4" fillId="3" borderId="2" xfId="2" applyNumberFormat="1" applyFont="1" applyFill="1" applyBorder="1" applyAlignment="1">
      <alignment horizontal="left" vertical="center" indent="1"/>
    </xf>
  </cellXfs>
  <cellStyles count="3">
    <cellStyle name="Comma" xfId="2" builtinId="3"/>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FC520A-C726-44F5-811D-09BC804E101D}">
  <sheetPr codeName="Sheet5"/>
  <dimension ref="B1:H48"/>
  <sheetViews>
    <sheetView showGridLines="0" tabSelected="1" zoomScale="80" zoomScaleNormal="80" workbookViewId="0">
      <pane xSplit="3" ySplit="6" topLeftCell="D19" activePane="bottomRight" state="frozen"/>
      <selection activeCell="B41" sqref="B41:L41"/>
      <selection pane="topRight" activeCell="B41" sqref="B41:L41"/>
      <selection pane="bottomLeft" activeCell="B41" sqref="B41:L41"/>
      <selection pane="bottomRight" activeCell="Q46" sqref="Q46"/>
    </sheetView>
  </sheetViews>
  <sheetFormatPr defaultColWidth="9.1796875" defaultRowHeight="12.5" x14ac:dyDescent="0.25"/>
  <cols>
    <col min="1" max="1" width="0.81640625" style="2" customWidth="1"/>
    <col min="2" max="2" width="65" style="1" customWidth="1"/>
    <col min="3" max="3" width="7.1796875" style="2" customWidth="1"/>
    <col min="4" max="8" width="19.54296875" style="2" customWidth="1"/>
    <col min="9" max="16384" width="9.1796875" style="2"/>
  </cols>
  <sheetData>
    <row r="1" spans="2:8" ht="5.15" customHeight="1" x14ac:dyDescent="0.25"/>
    <row r="2" spans="2:8" ht="25.5" customHeight="1" x14ac:dyDescent="0.25">
      <c r="B2" s="81" t="s">
        <v>0</v>
      </c>
      <c r="C2" s="81"/>
      <c r="D2" s="81"/>
      <c r="E2" s="81"/>
      <c r="F2" s="81"/>
      <c r="G2" s="81"/>
      <c r="H2" s="81"/>
    </row>
    <row r="3" spans="2:8" ht="5.15" customHeight="1" x14ac:dyDescent="0.25">
      <c r="B3" s="3"/>
      <c r="C3" s="4"/>
      <c r="D3" s="4"/>
      <c r="E3" s="4"/>
      <c r="F3" s="4"/>
      <c r="G3" s="4"/>
      <c r="H3" s="4"/>
    </row>
    <row r="4" spans="2:8" ht="28.5" customHeight="1" x14ac:dyDescent="0.25">
      <c r="B4" s="82"/>
      <c r="C4" s="83"/>
      <c r="D4" s="5">
        <v>44196</v>
      </c>
      <c r="E4" s="5">
        <v>44104</v>
      </c>
      <c r="F4" s="5">
        <v>44012</v>
      </c>
      <c r="G4" s="5">
        <v>43921</v>
      </c>
      <c r="H4" s="6">
        <v>43830</v>
      </c>
    </row>
    <row r="5" spans="2:8" ht="12.75" customHeight="1" x14ac:dyDescent="0.25">
      <c r="B5" s="7" t="s">
        <v>1</v>
      </c>
      <c r="C5" s="8" t="s">
        <v>2</v>
      </c>
      <c r="D5" s="9" t="s">
        <v>3</v>
      </c>
      <c r="E5" s="9" t="s">
        <v>4</v>
      </c>
      <c r="F5" s="9" t="s">
        <v>5</v>
      </c>
      <c r="G5" s="9" t="s">
        <v>6</v>
      </c>
      <c r="H5" s="9" t="s">
        <v>7</v>
      </c>
    </row>
    <row r="6" spans="2:8" customFormat="1" ht="5.15" customHeight="1" x14ac:dyDescent="0.35"/>
    <row r="7" spans="2:8" customFormat="1" ht="14.5" x14ac:dyDescent="0.35">
      <c r="B7" s="10" t="s">
        <v>8</v>
      </c>
      <c r="C7" s="10"/>
      <c r="D7" s="11"/>
      <c r="E7" s="10"/>
    </row>
    <row r="8" spans="2:8" ht="14.5" x14ac:dyDescent="0.35">
      <c r="B8" s="12" t="s">
        <v>9</v>
      </c>
      <c r="C8" s="13" t="s">
        <v>10</v>
      </c>
      <c r="D8" s="14">
        <v>1102167.8999999999</v>
      </c>
      <c r="E8" s="14">
        <v>1027123</v>
      </c>
      <c r="F8" s="14">
        <v>1037570</v>
      </c>
      <c r="G8" s="14">
        <v>1044633</v>
      </c>
      <c r="H8" s="14">
        <v>1036593</v>
      </c>
    </row>
    <row r="9" spans="2:8" ht="14.5" x14ac:dyDescent="0.35">
      <c r="B9" s="12" t="s">
        <v>11</v>
      </c>
      <c r="C9" s="13" t="s">
        <v>12</v>
      </c>
      <c r="D9" s="14"/>
      <c r="E9" s="14"/>
      <c r="F9" s="14"/>
      <c r="G9" s="14"/>
      <c r="H9" s="14"/>
    </row>
    <row r="10" spans="2:8" ht="14.5" x14ac:dyDescent="0.35">
      <c r="B10" s="12" t="s">
        <v>13</v>
      </c>
      <c r="C10" s="13" t="s">
        <v>14</v>
      </c>
      <c r="D10" s="14">
        <v>1192167.8999999999</v>
      </c>
      <c r="E10" s="14">
        <v>1117123</v>
      </c>
      <c r="F10" s="14">
        <v>1127570</v>
      </c>
      <c r="G10" s="14">
        <v>1134633</v>
      </c>
      <c r="H10" s="14">
        <v>1126593</v>
      </c>
    </row>
    <row r="11" spans="2:8" ht="14.5" x14ac:dyDescent="0.35">
      <c r="B11" s="12" t="s">
        <v>15</v>
      </c>
      <c r="C11" s="13" t="s">
        <v>16</v>
      </c>
      <c r="D11" s="14"/>
      <c r="E11" s="14"/>
      <c r="F11" s="14"/>
      <c r="G11" s="14"/>
      <c r="H11" s="14"/>
    </row>
    <row r="12" spans="2:8" ht="14.5" x14ac:dyDescent="0.35">
      <c r="B12" s="12" t="s">
        <v>17</v>
      </c>
      <c r="C12" s="13" t="s">
        <v>18</v>
      </c>
      <c r="D12" s="14">
        <v>1193110.8999999999</v>
      </c>
      <c r="E12" s="14">
        <v>1118509</v>
      </c>
      <c r="F12" s="14">
        <v>1129866</v>
      </c>
      <c r="G12" s="14">
        <v>1137540</v>
      </c>
      <c r="H12" s="14">
        <v>1131202</v>
      </c>
    </row>
    <row r="13" spans="2:8" ht="14.5" x14ac:dyDescent="0.35">
      <c r="B13" s="12" t="s">
        <v>19</v>
      </c>
      <c r="C13" s="13" t="s">
        <v>20</v>
      </c>
      <c r="D13" s="14"/>
      <c r="E13" s="14"/>
      <c r="F13" s="14"/>
      <c r="G13" s="14"/>
      <c r="H13" s="14"/>
    </row>
    <row r="14" spans="2:8" customFormat="1" ht="5.15" customHeight="1" x14ac:dyDescent="0.35"/>
    <row r="15" spans="2:8" customFormat="1" ht="14.5" x14ac:dyDescent="0.35">
      <c r="B15" s="10" t="s">
        <v>21</v>
      </c>
      <c r="C15" s="10"/>
      <c r="D15" s="10"/>
      <c r="E15" s="10"/>
    </row>
    <row r="16" spans="2:8" ht="14.5" x14ac:dyDescent="0.35">
      <c r="B16" s="12" t="s">
        <v>22</v>
      </c>
      <c r="C16" s="13" t="s">
        <v>23</v>
      </c>
      <c r="D16" s="14">
        <v>5995224</v>
      </c>
      <c r="E16" s="14">
        <v>6388601</v>
      </c>
      <c r="F16" s="14">
        <v>6399070</v>
      </c>
      <c r="G16" s="14">
        <v>6577113</v>
      </c>
      <c r="H16" s="14">
        <v>6323875</v>
      </c>
    </row>
    <row r="17" spans="2:8" customFormat="1" ht="5.15" customHeight="1" x14ac:dyDescent="0.35"/>
    <row r="18" spans="2:8" customFormat="1" ht="14.5" x14ac:dyDescent="0.35">
      <c r="B18" s="10" t="s">
        <v>24</v>
      </c>
      <c r="C18" s="10"/>
      <c r="D18" s="10"/>
      <c r="E18" s="10"/>
    </row>
    <row r="19" spans="2:8" ht="14.5" x14ac:dyDescent="0.35">
      <c r="B19" s="12" t="s">
        <v>25</v>
      </c>
      <c r="C19" s="13" t="s">
        <v>26</v>
      </c>
      <c r="D19" s="15">
        <v>0.18384098742599109</v>
      </c>
      <c r="E19" s="15">
        <v>0.16077432289166282</v>
      </c>
      <c r="F19" s="15">
        <v>0.16214387403169522</v>
      </c>
      <c r="G19" s="15">
        <v>0.15882850119801803</v>
      </c>
      <c r="H19" s="15">
        <v>0.16391737660848768</v>
      </c>
    </row>
    <row r="20" spans="2:8" ht="14.5" x14ac:dyDescent="0.35">
      <c r="B20" s="12" t="s">
        <v>27</v>
      </c>
      <c r="C20" s="13" t="s">
        <v>28</v>
      </c>
      <c r="D20" s="15"/>
      <c r="E20" s="15"/>
      <c r="F20" s="15"/>
      <c r="G20" s="15"/>
      <c r="H20" s="15"/>
    </row>
    <row r="21" spans="2:8" ht="14.5" x14ac:dyDescent="0.35">
      <c r="B21" s="12" t="s">
        <v>29</v>
      </c>
      <c r="C21" s="13" t="s">
        <v>30</v>
      </c>
      <c r="D21" s="15">
        <v>0.19885293693780248</v>
      </c>
      <c r="E21" s="15">
        <v>0.17486191421251696</v>
      </c>
      <c r="F21" s="15">
        <v>0.17620841778570948</v>
      </c>
      <c r="G21" s="15">
        <v>0.17251231657415647</v>
      </c>
      <c r="H21" s="15">
        <v>0.17814915696467751</v>
      </c>
    </row>
    <row r="22" spans="2:8" ht="14.5" x14ac:dyDescent="0.35">
      <c r="B22" s="12" t="s">
        <v>31</v>
      </c>
      <c r="C22" s="13" t="s">
        <v>32</v>
      </c>
      <c r="D22" s="15"/>
      <c r="E22" s="15"/>
      <c r="F22" s="15"/>
      <c r="G22" s="15"/>
      <c r="H22" s="15"/>
    </row>
    <row r="23" spans="2:8" ht="14.5" x14ac:dyDescent="0.35">
      <c r="B23" s="12" t="s">
        <v>33</v>
      </c>
      <c r="C23" s="13" t="s">
        <v>34</v>
      </c>
      <c r="D23" s="15">
        <v>0.19901022880879846</v>
      </c>
      <c r="E23" s="15">
        <v>0.17507886311885809</v>
      </c>
      <c r="F23" s="15">
        <v>0.17656721992414523</v>
      </c>
      <c r="G23" s="15">
        <v>0.17295430381080573</v>
      </c>
      <c r="H23" s="15">
        <v>0.17887798224980728</v>
      </c>
    </row>
    <row r="24" spans="2:8" ht="14.5" x14ac:dyDescent="0.35">
      <c r="B24" s="12" t="s">
        <v>35</v>
      </c>
      <c r="C24" s="13" t="s">
        <v>36</v>
      </c>
      <c r="D24" s="14"/>
      <c r="E24" s="14"/>
      <c r="F24" s="14"/>
      <c r="G24" s="14"/>
      <c r="H24" s="14"/>
    </row>
    <row r="25" spans="2:8" customFormat="1" ht="5.15" customHeight="1" x14ac:dyDescent="0.35">
      <c r="D25" s="133"/>
      <c r="E25" s="133"/>
      <c r="F25" s="133"/>
      <c r="G25" s="133"/>
      <c r="H25" s="133"/>
    </row>
    <row r="26" spans="2:8" customFormat="1" ht="14.5" x14ac:dyDescent="0.35">
      <c r="B26" s="10" t="s">
        <v>37</v>
      </c>
      <c r="C26" s="10"/>
      <c r="D26" s="134"/>
      <c r="E26" s="134"/>
      <c r="F26" s="133"/>
      <c r="G26" s="133"/>
      <c r="H26" s="133"/>
    </row>
    <row r="27" spans="2:8" ht="14.5" x14ac:dyDescent="0.35">
      <c r="B27" s="12" t="s">
        <v>38</v>
      </c>
      <c r="C27" s="13" t="s">
        <v>39</v>
      </c>
      <c r="D27" s="135">
        <v>2.5000000000000001E-2</v>
      </c>
      <c r="E27" s="135">
        <v>2.5000000000000001E-2</v>
      </c>
      <c r="F27" s="135">
        <v>2.5000000000000001E-2</v>
      </c>
      <c r="G27" s="135">
        <v>2.5000000000000001E-2</v>
      </c>
      <c r="H27" s="135">
        <v>2.5000000000000001E-2</v>
      </c>
    </row>
    <row r="28" spans="2:8" ht="14.5" x14ac:dyDescent="0.35">
      <c r="B28" s="12" t="s">
        <v>40</v>
      </c>
      <c r="C28" s="13" t="s">
        <v>41</v>
      </c>
      <c r="D28" s="136">
        <v>1.0000000000000001E-5</v>
      </c>
      <c r="E28" s="136">
        <v>1.0000000000000001E-5</v>
      </c>
      <c r="F28" s="136">
        <v>2.0000000000000002E-5</v>
      </c>
      <c r="G28" s="136">
        <v>1.7000000000000001E-4</v>
      </c>
      <c r="H28" s="136">
        <v>1.5843544538538199E-4</v>
      </c>
    </row>
    <row r="29" spans="2:8" ht="14.5" x14ac:dyDescent="0.35">
      <c r="B29" s="12" t="s">
        <v>42</v>
      </c>
      <c r="C29" s="13" t="s">
        <v>43</v>
      </c>
      <c r="D29" s="135">
        <v>7.4999999999999997E-3</v>
      </c>
      <c r="E29" s="135">
        <v>7.4999999999999997E-3</v>
      </c>
      <c r="F29" s="135">
        <v>7.4999999999999997E-3</v>
      </c>
      <c r="G29" s="135">
        <v>7.4999999999999997E-3</v>
      </c>
      <c r="H29" s="135">
        <v>7.4999999999999997E-3</v>
      </c>
    </row>
    <row r="30" spans="2:8" ht="29" x14ac:dyDescent="0.35">
      <c r="B30" s="12" t="s">
        <v>44</v>
      </c>
      <c r="C30" s="13" t="s">
        <v>45</v>
      </c>
      <c r="D30" s="135">
        <f>D27+D28+D29</f>
        <v>3.2509999999999997E-2</v>
      </c>
      <c r="E30" s="135">
        <f t="shared" ref="E30:H30" si="0">E27+E28+E29</f>
        <v>3.2509999999999997E-2</v>
      </c>
      <c r="F30" s="135">
        <f t="shared" si="0"/>
        <v>3.252E-2</v>
      </c>
      <c r="G30" s="135">
        <v>3.27E-2</v>
      </c>
      <c r="H30" s="135">
        <f t="shared" si="0"/>
        <v>3.2658435445385381E-2</v>
      </c>
    </row>
    <row r="31" spans="2:8" ht="29" x14ac:dyDescent="0.35">
      <c r="B31" s="12" t="s">
        <v>46</v>
      </c>
      <c r="C31" s="13" t="s">
        <v>47</v>
      </c>
      <c r="D31" s="135">
        <f>D19-D30-4.5%-2.75%</f>
        <v>7.8830987425991109E-2</v>
      </c>
      <c r="E31" s="135">
        <f>E19-E30-4.5%-2.75%</f>
        <v>5.5764322891662846E-2</v>
      </c>
      <c r="F31" s="135">
        <f>F19-F30-4.5%-2.75%</f>
        <v>5.7123874031695235E-2</v>
      </c>
      <c r="G31" s="135">
        <f>G19-G30-4.5%-2.75%</f>
        <v>5.3628501198018028E-2</v>
      </c>
      <c r="H31" s="135">
        <f>H19-H30-4.5%-3%</f>
        <v>5.6258941163102302E-2</v>
      </c>
    </row>
    <row r="32" spans="2:8" customFormat="1" ht="5.15" customHeight="1" x14ac:dyDescent="0.35">
      <c r="D32" s="133"/>
      <c r="E32" s="133"/>
      <c r="F32" s="133"/>
      <c r="G32" s="133"/>
      <c r="H32" s="133"/>
    </row>
    <row r="33" spans="2:8" customFormat="1" ht="14.5" x14ac:dyDescent="0.35">
      <c r="B33" s="10" t="s">
        <v>48</v>
      </c>
      <c r="C33" s="10"/>
      <c r="D33" s="137"/>
      <c r="E33" s="137"/>
      <c r="F33" s="137"/>
      <c r="G33" s="137"/>
      <c r="H33" s="137"/>
    </row>
    <row r="34" spans="2:8" ht="14.5" x14ac:dyDescent="0.35">
      <c r="B34" s="12" t="s">
        <v>49</v>
      </c>
      <c r="C34" s="13" t="s">
        <v>50</v>
      </c>
      <c r="D34" s="138">
        <v>30900192.79162319</v>
      </c>
      <c r="E34" s="138">
        <v>29682717.097791862</v>
      </c>
      <c r="F34" s="138">
        <v>29689304.283300001</v>
      </c>
      <c r="G34" s="138">
        <v>28283706</v>
      </c>
      <c r="H34" s="138">
        <v>28288201</v>
      </c>
    </row>
    <row r="35" spans="2:8" ht="14.5" x14ac:dyDescent="0.35">
      <c r="B35" s="12" t="s">
        <v>51</v>
      </c>
      <c r="C35" s="13" t="s">
        <v>52</v>
      </c>
      <c r="D35" s="139">
        <v>3.8581244720362638E-2</v>
      </c>
      <c r="E35" s="139">
        <f>IFERROR(E10/E34,"")</f>
        <v>3.7635469701764748E-2</v>
      </c>
      <c r="F35" s="139">
        <v>3.7978997057005782E-2</v>
      </c>
      <c r="G35" s="139">
        <v>4.0116136124452716E-2</v>
      </c>
      <c r="H35" s="139">
        <v>3.9825544226018472E-2</v>
      </c>
    </row>
    <row r="36" spans="2:8" ht="29" x14ac:dyDescent="0.35">
      <c r="B36" s="12" t="s">
        <v>53</v>
      </c>
      <c r="C36" s="13" t="s">
        <v>54</v>
      </c>
      <c r="D36" s="138"/>
      <c r="E36" s="138"/>
      <c r="F36" s="138"/>
      <c r="G36" s="138"/>
      <c r="H36" s="138"/>
    </row>
    <row r="37" spans="2:8" customFormat="1" ht="5.15" customHeight="1" x14ac:dyDescent="0.35">
      <c r="D37" s="133"/>
      <c r="E37" s="133"/>
      <c r="F37" s="133"/>
      <c r="G37" s="133"/>
      <c r="H37" s="133"/>
    </row>
    <row r="38" spans="2:8" customFormat="1" ht="14.5" x14ac:dyDescent="0.35">
      <c r="B38" s="10" t="s">
        <v>55</v>
      </c>
      <c r="C38" s="10"/>
      <c r="D38" s="134"/>
      <c r="E38" s="134"/>
      <c r="F38" s="133"/>
      <c r="G38" s="133"/>
      <c r="H38" s="133"/>
    </row>
    <row r="39" spans="2:8" ht="14.5" x14ac:dyDescent="0.35">
      <c r="B39" s="12" t="s">
        <v>56</v>
      </c>
      <c r="C39" s="13" t="s">
        <v>57</v>
      </c>
      <c r="D39" s="138">
        <v>4150120</v>
      </c>
      <c r="E39" s="138">
        <v>3829983</v>
      </c>
      <c r="F39" s="138">
        <v>4025921.2466000002</v>
      </c>
      <c r="G39" s="138">
        <v>2948031</v>
      </c>
      <c r="H39" s="138">
        <v>3395814</v>
      </c>
    </row>
    <row r="40" spans="2:8" ht="14.5" x14ac:dyDescent="0.35">
      <c r="B40" s="12" t="s">
        <v>58</v>
      </c>
      <c r="C40" s="13" t="s">
        <v>59</v>
      </c>
      <c r="D40" s="138">
        <v>2110256</v>
      </c>
      <c r="E40" s="138">
        <v>1899822</v>
      </c>
      <c r="F40" s="138">
        <v>1795093.7039999999</v>
      </c>
      <c r="G40" s="138">
        <v>1525312</v>
      </c>
      <c r="H40" s="138">
        <v>1714418</v>
      </c>
    </row>
    <row r="41" spans="2:8" ht="14.5" x14ac:dyDescent="0.35">
      <c r="B41" s="12" t="s">
        <v>60</v>
      </c>
      <c r="C41" s="13" t="s">
        <v>61</v>
      </c>
      <c r="D41" s="135">
        <v>1.9666429096754139</v>
      </c>
      <c r="E41" s="135">
        <v>2.0159693908166134</v>
      </c>
      <c r="F41" s="135">
        <v>2.242735985107104</v>
      </c>
      <c r="G41" s="135">
        <v>1.9327396624428315</v>
      </c>
      <c r="H41" s="135">
        <v>1.9807386530006101</v>
      </c>
    </row>
    <row r="42" spans="2:8" customFormat="1" ht="5.15" customHeight="1" x14ac:dyDescent="0.35">
      <c r="D42" s="133"/>
      <c r="E42" s="133"/>
      <c r="F42" s="133"/>
      <c r="G42" s="133"/>
      <c r="H42" s="133"/>
    </row>
    <row r="43" spans="2:8" customFormat="1" ht="14.5" x14ac:dyDescent="0.35">
      <c r="B43" s="10" t="s">
        <v>62</v>
      </c>
      <c r="C43" s="10"/>
      <c r="D43" s="134"/>
      <c r="E43" s="134"/>
      <c r="F43" s="133"/>
      <c r="G43" s="133"/>
      <c r="H43" s="133"/>
    </row>
    <row r="44" spans="2:8" ht="14.5" x14ac:dyDescent="0.35">
      <c r="B44" s="12" t="s">
        <v>63</v>
      </c>
      <c r="C44" s="13" t="s">
        <v>64</v>
      </c>
      <c r="D44" s="14">
        <v>28279462</v>
      </c>
      <c r="E44" s="14">
        <v>26604952</v>
      </c>
      <c r="F44" s="14">
        <v>26766435.147300001</v>
      </c>
      <c r="G44" s="14">
        <v>24826391</v>
      </c>
      <c r="H44" s="14">
        <v>24695709</v>
      </c>
    </row>
    <row r="45" spans="2:8" ht="14.5" x14ac:dyDescent="0.35">
      <c r="B45" s="12" t="s">
        <v>65</v>
      </c>
      <c r="C45" s="13" t="s">
        <v>66</v>
      </c>
      <c r="D45" s="14">
        <v>21282606</v>
      </c>
      <c r="E45" s="14">
        <v>20245184</v>
      </c>
      <c r="F45" s="14">
        <v>20200450.2388</v>
      </c>
      <c r="G45" s="14">
        <v>19030845</v>
      </c>
      <c r="H45" s="14">
        <v>18635675</v>
      </c>
    </row>
    <row r="46" spans="2:8" ht="14.5" x14ac:dyDescent="0.35">
      <c r="B46" s="12" t="s">
        <v>67</v>
      </c>
      <c r="C46" s="13" t="s">
        <v>68</v>
      </c>
      <c r="D46" s="15">
        <v>1.3287593633975088</v>
      </c>
      <c r="E46" s="15">
        <v>1.3141373276725961</v>
      </c>
      <c r="F46" s="15">
        <v>1.3250415129801607</v>
      </c>
      <c r="G46" s="15">
        <v>1.3045343493680917</v>
      </c>
      <c r="H46" s="15">
        <v>1.3251845720640654</v>
      </c>
    </row>
    <row r="48" spans="2:8" ht="187.5" customHeight="1" x14ac:dyDescent="0.25">
      <c r="B48" s="84" t="s">
        <v>165</v>
      </c>
      <c r="C48" s="85"/>
      <c r="D48" s="85"/>
      <c r="E48" s="85"/>
      <c r="F48" s="85"/>
      <c r="G48" s="85"/>
      <c r="H48" s="86"/>
    </row>
  </sheetData>
  <mergeCells count="3">
    <mergeCell ref="B2:H2"/>
    <mergeCell ref="B4:C4"/>
    <mergeCell ref="B48:H48"/>
  </mergeCells>
  <pageMargins left="0.7" right="0.7" top="0.75" bottom="0.75" header="0.3" footer="0.3"/>
  <pageSetup paperSize="9" orientation="landscape" r:id="rId1"/>
  <headerFooter>
    <oddFooter>&amp;C&amp;1#&amp;"Calibri"&amp;10&amp;K000000Internal</oddFooter>
  </headerFooter>
  <ignoredErrors>
    <ignoredError sqref="C8:C46"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025869-BA1B-4E91-8FDB-B18BAEB58202}">
  <sheetPr codeName="Sheet16"/>
  <dimension ref="B1:K39"/>
  <sheetViews>
    <sheetView showGridLines="0" zoomScale="70" zoomScaleNormal="70" zoomScaleSheetLayoutView="68" workbookViewId="0">
      <pane xSplit="3" ySplit="7" topLeftCell="D20" activePane="bottomRight" state="frozen"/>
      <selection activeCell="B41" sqref="B41:L41"/>
      <selection pane="topRight" activeCell="B41" sqref="B41:L41"/>
      <selection pane="bottomLeft" activeCell="B41" sqref="B41:L41"/>
      <selection pane="bottomRight" activeCell="K50" sqref="K50"/>
    </sheetView>
  </sheetViews>
  <sheetFormatPr defaultRowHeight="14.5" x14ac:dyDescent="0.35"/>
  <cols>
    <col min="1" max="1" width="0.81640625" customWidth="1"/>
    <col min="2" max="2" width="49.26953125" customWidth="1"/>
    <col min="4" max="4" width="26" customWidth="1"/>
    <col min="5" max="6" width="26.1796875" customWidth="1"/>
    <col min="9" max="9" width="19.7265625" bestFit="1" customWidth="1"/>
    <col min="10" max="10" width="18" bestFit="1" customWidth="1"/>
    <col min="11" max="11" width="16.6328125" bestFit="1" customWidth="1"/>
  </cols>
  <sheetData>
    <row r="1" spans="2:11" ht="5.15" customHeight="1" x14ac:dyDescent="0.35"/>
    <row r="2" spans="2:11" ht="25.5" customHeight="1" x14ac:dyDescent="0.35">
      <c r="B2" s="16" t="s">
        <v>69</v>
      </c>
      <c r="C2" s="16"/>
      <c r="D2" s="16"/>
      <c r="E2" s="16"/>
      <c r="F2" s="16"/>
    </row>
    <row r="3" spans="2:11" ht="5.15" customHeight="1" x14ac:dyDescent="0.35"/>
    <row r="4" spans="2:11" ht="29" x14ac:dyDescent="0.35">
      <c r="B4" s="87"/>
      <c r="C4" s="88"/>
      <c r="D4" s="91" t="s">
        <v>70</v>
      </c>
      <c r="E4" s="92"/>
      <c r="F4" s="17" t="s">
        <v>71</v>
      </c>
    </row>
    <row r="5" spans="2:11" x14ac:dyDescent="0.35">
      <c r="B5" s="89"/>
      <c r="C5" s="90"/>
      <c r="D5" s="18">
        <v>44196</v>
      </c>
      <c r="E5" s="19">
        <v>44104</v>
      </c>
      <c r="F5" s="20">
        <v>44196</v>
      </c>
    </row>
    <row r="6" spans="2:11" ht="15" customHeight="1" x14ac:dyDescent="0.35">
      <c r="B6" s="21" t="s">
        <v>1</v>
      </c>
      <c r="C6" s="22" t="s">
        <v>2</v>
      </c>
      <c r="D6" s="23" t="s">
        <v>3</v>
      </c>
      <c r="E6" s="23" t="s">
        <v>4</v>
      </c>
      <c r="F6" s="24" t="s">
        <v>5</v>
      </c>
    </row>
    <row r="7" spans="2:11" ht="5.15" customHeight="1" x14ac:dyDescent="0.35"/>
    <row r="8" spans="2:11" s="27" customFormat="1" ht="14.25" customHeight="1" x14ac:dyDescent="0.35">
      <c r="B8" s="25" t="s">
        <v>72</v>
      </c>
      <c r="C8" s="8" t="s">
        <v>10</v>
      </c>
      <c r="D8" s="26">
        <f>SUM(D9:D12)</f>
        <v>5071218.9271954754</v>
      </c>
      <c r="E8" s="26">
        <f>SUM(E9:E12)</f>
        <v>5459138.6982116103</v>
      </c>
      <c r="F8" s="26">
        <f>SUM(F9:F12)</f>
        <v>405697.51417563803</v>
      </c>
      <c r="I8" s="78"/>
      <c r="J8" s="80"/>
      <c r="K8" s="78"/>
    </row>
    <row r="9" spans="2:11" x14ac:dyDescent="0.35">
      <c r="B9" s="28" t="s">
        <v>73</v>
      </c>
      <c r="C9" s="8" t="s">
        <v>14</v>
      </c>
      <c r="D9" s="14">
        <v>364983</v>
      </c>
      <c r="E9" s="14">
        <v>335637.69821160997</v>
      </c>
      <c r="F9" s="14">
        <v>29198.639999999999</v>
      </c>
      <c r="I9" s="79"/>
      <c r="J9" s="27"/>
      <c r="K9" s="78"/>
    </row>
    <row r="10" spans="2:11" x14ac:dyDescent="0.35">
      <c r="B10" s="28" t="s">
        <v>74</v>
      </c>
      <c r="C10" s="8" t="s">
        <v>18</v>
      </c>
      <c r="D10" s="14"/>
      <c r="E10" s="14"/>
      <c r="F10" s="14" t="s">
        <v>164</v>
      </c>
      <c r="I10" s="79"/>
      <c r="J10" s="27"/>
      <c r="K10" s="78"/>
    </row>
    <row r="11" spans="2:11" x14ac:dyDescent="0.35">
      <c r="B11" s="28" t="s">
        <v>75</v>
      </c>
      <c r="C11" s="8" t="s">
        <v>23</v>
      </c>
      <c r="D11" s="14">
        <v>4706235.9271954754</v>
      </c>
      <c r="E11" s="14">
        <v>5123501</v>
      </c>
      <c r="F11" s="14">
        <f>D11*0.08</f>
        <v>376498.87417563802</v>
      </c>
      <c r="I11" s="79"/>
      <c r="J11" s="27"/>
      <c r="K11" s="78"/>
    </row>
    <row r="12" spans="2:11" x14ac:dyDescent="0.35">
      <c r="B12" s="28" t="s">
        <v>76</v>
      </c>
      <c r="C12" s="8" t="s">
        <v>26</v>
      </c>
      <c r="D12" s="14"/>
      <c r="E12" s="14"/>
      <c r="F12" s="14" t="s">
        <v>164</v>
      </c>
      <c r="I12" s="79"/>
      <c r="J12" s="27"/>
      <c r="K12" s="78"/>
    </row>
    <row r="13" spans="2:11" s="27" customFormat="1" x14ac:dyDescent="0.35">
      <c r="B13" s="25" t="s">
        <v>77</v>
      </c>
      <c r="C13" s="8" t="s">
        <v>30</v>
      </c>
      <c r="D13" s="26">
        <v>46895</v>
      </c>
      <c r="E13" s="26">
        <v>124560</v>
      </c>
      <c r="F13" s="26">
        <v>3751.6</v>
      </c>
      <c r="I13" s="78"/>
      <c r="K13" s="78"/>
    </row>
    <row r="14" spans="2:11" x14ac:dyDescent="0.35">
      <c r="B14" s="28" t="s">
        <v>78</v>
      </c>
      <c r="C14" s="8" t="s">
        <v>34</v>
      </c>
      <c r="D14" s="14">
        <v>27696</v>
      </c>
      <c r="E14" s="14">
        <v>66133</v>
      </c>
      <c r="F14" s="14">
        <v>2215.6799999999998</v>
      </c>
      <c r="I14" s="79"/>
      <c r="J14" s="27"/>
      <c r="K14" s="78"/>
    </row>
    <row r="15" spans="2:11" x14ac:dyDescent="0.35">
      <c r="B15" s="28" t="s">
        <v>79</v>
      </c>
      <c r="C15" s="8" t="s">
        <v>39</v>
      </c>
      <c r="D15" s="14"/>
      <c r="E15" s="14"/>
      <c r="F15" s="14" t="s">
        <v>164</v>
      </c>
      <c r="I15" s="79"/>
      <c r="J15" s="27"/>
      <c r="K15" s="78"/>
    </row>
    <row r="16" spans="2:11" x14ac:dyDescent="0.35">
      <c r="B16" s="28" t="s">
        <v>73</v>
      </c>
      <c r="C16" s="8" t="s">
        <v>41</v>
      </c>
      <c r="D16" s="14"/>
      <c r="E16" s="14">
        <v>11304</v>
      </c>
      <c r="F16" s="14" t="s">
        <v>164</v>
      </c>
      <c r="I16" s="79"/>
      <c r="J16" s="27"/>
      <c r="K16" s="78"/>
    </row>
    <row r="17" spans="2:11" x14ac:dyDescent="0.35">
      <c r="B17" s="28" t="s">
        <v>80</v>
      </c>
      <c r="C17" s="8" t="s">
        <v>43</v>
      </c>
      <c r="D17" s="14"/>
      <c r="E17" s="14"/>
      <c r="F17" s="14" t="s">
        <v>164</v>
      </c>
      <c r="I17" s="79"/>
      <c r="J17" s="27"/>
      <c r="K17" s="78"/>
    </row>
    <row r="18" spans="2:11" x14ac:dyDescent="0.35">
      <c r="B18" s="28" t="s">
        <v>81</v>
      </c>
      <c r="C18" s="8" t="s">
        <v>45</v>
      </c>
      <c r="D18" s="14">
        <v>441</v>
      </c>
      <c r="E18" s="14">
        <v>455</v>
      </c>
      <c r="F18" s="14">
        <v>35.28</v>
      </c>
      <c r="I18" s="79"/>
      <c r="J18" s="27"/>
      <c r="K18" s="78"/>
    </row>
    <row r="19" spans="2:11" x14ac:dyDescent="0.35">
      <c r="B19" s="28" t="s">
        <v>82</v>
      </c>
      <c r="C19" s="8" t="s">
        <v>47</v>
      </c>
      <c r="D19" s="14">
        <v>18758</v>
      </c>
      <c r="E19" s="14">
        <v>46668</v>
      </c>
      <c r="F19" s="14">
        <v>1500.64</v>
      </c>
      <c r="I19" s="79"/>
      <c r="J19" s="27"/>
      <c r="K19" s="78"/>
    </row>
    <row r="20" spans="2:11" s="27" customFormat="1" ht="14.25" customHeight="1" x14ac:dyDescent="0.35">
      <c r="B20" s="25" t="s">
        <v>83</v>
      </c>
      <c r="C20" s="8" t="s">
        <v>50</v>
      </c>
      <c r="D20" s="26"/>
      <c r="E20" s="26"/>
      <c r="F20" s="26" t="s">
        <v>164</v>
      </c>
      <c r="I20" s="78"/>
      <c r="K20" s="78"/>
    </row>
    <row r="21" spans="2:11" s="27" customFormat="1" ht="15" customHeight="1" x14ac:dyDescent="0.35">
      <c r="B21" s="25" t="s">
        <v>84</v>
      </c>
      <c r="C21" s="8" t="s">
        <v>52</v>
      </c>
      <c r="D21" s="26">
        <f>SUM(D22:D25)</f>
        <v>92559</v>
      </c>
      <c r="E21" s="26"/>
      <c r="F21" s="26">
        <f>SUM(F22:F25)</f>
        <v>7404.72</v>
      </c>
      <c r="I21" s="78"/>
      <c r="K21" s="78"/>
    </row>
    <row r="22" spans="2:11" x14ac:dyDescent="0.35">
      <c r="B22" s="28" t="s">
        <v>85</v>
      </c>
      <c r="C22" s="8" t="s">
        <v>57</v>
      </c>
      <c r="D22" s="14">
        <v>92559</v>
      </c>
      <c r="E22" s="14"/>
      <c r="F22" s="14">
        <f>D22*0.08</f>
        <v>7404.72</v>
      </c>
      <c r="I22" s="79"/>
      <c r="J22" s="27"/>
      <c r="K22" s="78"/>
    </row>
    <row r="23" spans="2:11" x14ac:dyDescent="0.35">
      <c r="B23" s="28" t="s">
        <v>86</v>
      </c>
      <c r="C23" s="8" t="s">
        <v>59</v>
      </c>
      <c r="D23" s="14"/>
      <c r="E23" s="14"/>
      <c r="F23" s="14" t="s">
        <v>164</v>
      </c>
      <c r="I23" s="79"/>
      <c r="J23" s="27"/>
      <c r="K23" s="78"/>
    </row>
    <row r="24" spans="2:11" x14ac:dyDescent="0.35">
      <c r="B24" s="28" t="s">
        <v>87</v>
      </c>
      <c r="C24" s="8" t="s">
        <v>61</v>
      </c>
      <c r="D24" s="14"/>
      <c r="E24" s="14"/>
      <c r="F24" s="14" t="s">
        <v>164</v>
      </c>
      <c r="I24" s="79"/>
      <c r="J24" s="27"/>
      <c r="K24" s="78"/>
    </row>
    <row r="25" spans="2:11" x14ac:dyDescent="0.35">
      <c r="B25" s="28" t="s">
        <v>88</v>
      </c>
      <c r="C25" s="8" t="s">
        <v>64</v>
      </c>
      <c r="D25" s="14"/>
      <c r="E25" s="14"/>
      <c r="F25" s="14" t="s">
        <v>164</v>
      </c>
      <c r="I25" s="79"/>
      <c r="J25" s="27"/>
      <c r="K25" s="78"/>
    </row>
    <row r="26" spans="2:11" s="27" customFormat="1" ht="14.25" customHeight="1" x14ac:dyDescent="0.35">
      <c r="B26" s="25" t="s">
        <v>89</v>
      </c>
      <c r="C26" s="8" t="s">
        <v>66</v>
      </c>
      <c r="D26" s="26">
        <v>17516</v>
      </c>
      <c r="E26" s="26">
        <v>64043</v>
      </c>
      <c r="F26" s="26">
        <v>1401.28</v>
      </c>
      <c r="I26" s="78"/>
      <c r="K26" s="78"/>
    </row>
    <row r="27" spans="2:11" x14ac:dyDescent="0.35">
      <c r="B27" s="28" t="s">
        <v>73</v>
      </c>
      <c r="C27" s="8" t="s">
        <v>68</v>
      </c>
      <c r="D27" s="14">
        <v>17516</v>
      </c>
      <c r="E27" s="14">
        <v>64043</v>
      </c>
      <c r="F27" s="14">
        <v>1401.28</v>
      </c>
      <c r="I27" s="79"/>
      <c r="J27" s="27"/>
      <c r="K27" s="78"/>
    </row>
    <row r="28" spans="2:11" x14ac:dyDescent="0.35">
      <c r="B28" s="28" t="s">
        <v>90</v>
      </c>
      <c r="C28" s="8" t="s">
        <v>91</v>
      </c>
      <c r="D28" s="14"/>
      <c r="E28" s="14"/>
      <c r="F28" s="14" t="s">
        <v>164</v>
      </c>
      <c r="I28" s="79"/>
      <c r="J28" s="27"/>
      <c r="K28" s="78"/>
    </row>
    <row r="29" spans="2:11" s="27" customFormat="1" ht="14.25" customHeight="1" x14ac:dyDescent="0.35">
      <c r="B29" s="25" t="s">
        <v>92</v>
      </c>
      <c r="C29" s="8" t="s">
        <v>93</v>
      </c>
      <c r="D29" s="26"/>
      <c r="E29" s="26"/>
      <c r="F29" s="26" t="s">
        <v>164</v>
      </c>
      <c r="I29" s="78"/>
      <c r="K29" s="78"/>
    </row>
    <row r="30" spans="2:11" s="27" customFormat="1" ht="14.25" customHeight="1" x14ac:dyDescent="0.35">
      <c r="B30" s="25" t="s">
        <v>94</v>
      </c>
      <c r="C30" s="8" t="s">
        <v>95</v>
      </c>
      <c r="D30" s="26">
        <v>699118</v>
      </c>
      <c r="E30" s="26">
        <v>658421</v>
      </c>
      <c r="F30" s="26">
        <v>55929.440000000002</v>
      </c>
      <c r="I30" s="78"/>
      <c r="K30" s="78"/>
    </row>
    <row r="31" spans="2:11" x14ac:dyDescent="0.35">
      <c r="B31" s="28" t="s">
        <v>96</v>
      </c>
      <c r="C31" s="8" t="s">
        <v>97</v>
      </c>
      <c r="D31" s="14">
        <v>699118</v>
      </c>
      <c r="E31" s="14">
        <v>658421</v>
      </c>
      <c r="F31" s="14">
        <v>55929.440000000002</v>
      </c>
      <c r="I31" s="79"/>
      <c r="J31" s="27"/>
      <c r="K31" s="78"/>
    </row>
    <row r="32" spans="2:11" x14ac:dyDescent="0.35">
      <c r="B32" s="28" t="s">
        <v>88</v>
      </c>
      <c r="C32" s="8" t="s">
        <v>98</v>
      </c>
      <c r="D32" s="14"/>
      <c r="E32" s="14"/>
      <c r="F32" s="14" t="s">
        <v>164</v>
      </c>
      <c r="I32" s="79"/>
      <c r="J32" s="27"/>
      <c r="K32" s="78"/>
    </row>
    <row r="33" spans="2:11" x14ac:dyDescent="0.35">
      <c r="B33" s="28" t="s">
        <v>99</v>
      </c>
      <c r="C33" s="8" t="s">
        <v>100</v>
      </c>
      <c r="D33" s="14"/>
      <c r="E33" s="14"/>
      <c r="F33" s="14" t="s">
        <v>164</v>
      </c>
      <c r="I33" s="79"/>
      <c r="J33" s="27"/>
      <c r="K33" s="78"/>
    </row>
    <row r="34" spans="2:11" s="27" customFormat="1" ht="14.25" customHeight="1" x14ac:dyDescent="0.35">
      <c r="B34" s="25" t="s">
        <v>101</v>
      </c>
      <c r="C34" s="8" t="s">
        <v>102</v>
      </c>
      <c r="D34" s="26">
        <v>67917</v>
      </c>
      <c r="E34" s="26">
        <v>82439</v>
      </c>
      <c r="F34" s="26">
        <v>5433.36</v>
      </c>
      <c r="I34" s="78"/>
      <c r="K34" s="78"/>
    </row>
    <row r="35" spans="2:11" s="27" customFormat="1" ht="14.25" customHeight="1" x14ac:dyDescent="0.35">
      <c r="B35" s="25" t="s">
        <v>103</v>
      </c>
      <c r="C35" s="8" t="s">
        <v>104</v>
      </c>
      <c r="D35" s="26">
        <v>5467136.8644684199</v>
      </c>
      <c r="E35" s="26">
        <v>4840235</v>
      </c>
      <c r="F35" s="26">
        <v>437370.94915747363</v>
      </c>
      <c r="I35" s="78"/>
      <c r="K35" s="78"/>
    </row>
    <row r="36" spans="2:11" x14ac:dyDescent="0.35">
      <c r="B36" s="29" t="s">
        <v>105</v>
      </c>
      <c r="C36" s="8" t="s">
        <v>106</v>
      </c>
      <c r="D36" s="140">
        <f>D8+D13+D20+D21+D26+D29+D30+D34+D35</f>
        <v>11462360.791663896</v>
      </c>
      <c r="E36" s="140">
        <f>E8+E13+E20+E21+E26+E29+E30+E34+E35</f>
        <v>11228836.69821161</v>
      </c>
      <c r="F36" s="140">
        <f>F8+F13+F21+F26+F30+F34+F35</f>
        <v>916988.86333311163</v>
      </c>
      <c r="I36" s="79"/>
      <c r="J36" s="27"/>
      <c r="K36" s="78"/>
    </row>
    <row r="37" spans="2:11" ht="5.15" customHeight="1" x14ac:dyDescent="0.35">
      <c r="J37" s="27"/>
      <c r="K37" s="78">
        <f t="shared" ref="K37" si="0">D37*0.08</f>
        <v>0</v>
      </c>
    </row>
    <row r="38" spans="2:11" x14ac:dyDescent="0.35">
      <c r="E38" s="30"/>
    </row>
    <row r="39" spans="2:11" ht="68.150000000000006" customHeight="1" x14ac:dyDescent="0.35">
      <c r="B39" s="84" t="s">
        <v>166</v>
      </c>
      <c r="C39" s="85"/>
      <c r="D39" s="85"/>
      <c r="E39" s="85"/>
      <c r="F39" s="86"/>
      <c r="G39" s="31"/>
    </row>
  </sheetData>
  <mergeCells count="3">
    <mergeCell ref="B4:C5"/>
    <mergeCell ref="D4:E4"/>
    <mergeCell ref="B39:F39"/>
  </mergeCells>
  <pageMargins left="0.7" right="0.7" top="0.75" bottom="0.75" header="0.3" footer="0.3"/>
  <pageSetup paperSize="9" orientation="portrait" r:id="rId1"/>
  <headerFooter>
    <oddFooter>&amp;C&amp;1#&amp;"Calibri"&amp;10&amp;K000000Internal</oddFooter>
  </headerFooter>
  <ignoredErrors>
    <ignoredError sqref="D8:F35 F36" formulaRange="1"/>
    <ignoredError sqref="C8:C36"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70C615-515B-4AC8-92BA-580B078334B8}">
  <sheetPr codeName="Sheet35"/>
  <dimension ref="B1:I18"/>
  <sheetViews>
    <sheetView showGridLines="0" zoomScale="80" zoomScaleNormal="80" workbookViewId="0">
      <pane xSplit="3" ySplit="7" topLeftCell="D8" activePane="bottomRight" state="frozen"/>
      <selection activeCell="B41" sqref="B41:L41"/>
      <selection pane="topRight" activeCell="B41" sqref="B41:L41"/>
      <selection pane="bottomLeft" activeCell="B41" sqref="B41:L41"/>
      <selection pane="bottomRight" activeCell="E24" sqref="E24"/>
    </sheetView>
  </sheetViews>
  <sheetFormatPr defaultRowHeight="14.5" x14ac:dyDescent="0.35"/>
  <cols>
    <col min="1" max="1" width="0.81640625" customWidth="1"/>
    <col min="2" max="2" width="55" customWidth="1"/>
    <col min="4" max="6" width="26.1796875" customWidth="1"/>
  </cols>
  <sheetData>
    <row r="1" spans="2:5" ht="5.15" customHeight="1" x14ac:dyDescent="0.35"/>
    <row r="2" spans="2:5" ht="25.5" customHeight="1" x14ac:dyDescent="0.35">
      <c r="B2" s="93" t="s">
        <v>107</v>
      </c>
      <c r="C2" s="93"/>
      <c r="D2" s="93"/>
      <c r="E2" s="93"/>
    </row>
    <row r="3" spans="2:5" ht="5.15" customHeight="1" x14ac:dyDescent="0.35"/>
    <row r="4" spans="2:5" x14ac:dyDescent="0.35">
      <c r="B4" s="94">
        <v>44196</v>
      </c>
      <c r="C4" s="95"/>
      <c r="D4" s="98" t="s">
        <v>108</v>
      </c>
      <c r="E4" s="100" t="s">
        <v>109</v>
      </c>
    </row>
    <row r="5" spans="2:5" x14ac:dyDescent="0.35">
      <c r="B5" s="96"/>
      <c r="C5" s="97"/>
      <c r="D5" s="99"/>
      <c r="E5" s="101"/>
    </row>
    <row r="6" spans="2:5" x14ac:dyDescent="0.35">
      <c r="B6" s="7" t="s">
        <v>1</v>
      </c>
      <c r="C6" s="8" t="s">
        <v>2</v>
      </c>
      <c r="D6" s="32" t="s">
        <v>3</v>
      </c>
      <c r="E6" s="32" t="s">
        <v>4</v>
      </c>
    </row>
    <row r="7" spans="2:5" ht="5.15" customHeight="1" x14ac:dyDescent="0.35"/>
    <row r="8" spans="2:5" x14ac:dyDescent="0.35">
      <c r="B8" s="33" t="s">
        <v>110</v>
      </c>
      <c r="C8" s="8" t="s">
        <v>10</v>
      </c>
      <c r="D8" s="34">
        <v>3185500</v>
      </c>
      <c r="E8" s="35">
        <v>254840</v>
      </c>
    </row>
    <row r="9" spans="2:5" x14ac:dyDescent="0.35">
      <c r="B9" s="36" t="s">
        <v>111</v>
      </c>
      <c r="C9" s="8" t="s">
        <v>14</v>
      </c>
      <c r="D9" s="37">
        <v>76887</v>
      </c>
      <c r="E9" s="37">
        <v>6150.96</v>
      </c>
    </row>
    <row r="10" spans="2:5" x14ac:dyDescent="0.35">
      <c r="B10" s="36" t="s">
        <v>112</v>
      </c>
      <c r="C10" s="8" t="s">
        <v>18</v>
      </c>
      <c r="D10" s="37">
        <v>-14411</v>
      </c>
      <c r="E10" s="37">
        <v>-1152.8800000000001</v>
      </c>
    </row>
    <row r="11" spans="2:5" x14ac:dyDescent="0.35">
      <c r="B11" s="36" t="s">
        <v>113</v>
      </c>
      <c r="C11" s="8" t="s">
        <v>23</v>
      </c>
      <c r="D11" s="37">
        <v>-94000</v>
      </c>
      <c r="E11" s="37">
        <v>-7520</v>
      </c>
    </row>
    <row r="12" spans="2:5" x14ac:dyDescent="0.35">
      <c r="B12" s="36" t="s">
        <v>114</v>
      </c>
      <c r="C12" s="8" t="s">
        <v>26</v>
      </c>
      <c r="D12" s="37"/>
      <c r="E12" s="37" t="s">
        <v>164</v>
      </c>
    </row>
    <row r="13" spans="2:5" x14ac:dyDescent="0.35">
      <c r="B13" s="36" t="s">
        <v>115</v>
      </c>
      <c r="C13" s="8" t="s">
        <v>30</v>
      </c>
      <c r="D13" s="37"/>
      <c r="E13" s="37" t="s">
        <v>164</v>
      </c>
    </row>
    <row r="14" spans="2:5" x14ac:dyDescent="0.35">
      <c r="B14" s="36" t="s">
        <v>116</v>
      </c>
      <c r="C14" s="8" t="s">
        <v>34</v>
      </c>
      <c r="D14" s="37"/>
      <c r="E14" s="37" t="s">
        <v>164</v>
      </c>
    </row>
    <row r="15" spans="2:5" x14ac:dyDescent="0.35">
      <c r="B15" s="36" t="s">
        <v>117</v>
      </c>
      <c r="C15" s="8" t="s">
        <v>39</v>
      </c>
      <c r="D15" s="37">
        <v>-281500</v>
      </c>
      <c r="E15" s="37">
        <v>-22520</v>
      </c>
    </row>
    <row r="16" spans="2:5" x14ac:dyDescent="0.35">
      <c r="B16" s="33" t="s">
        <v>118</v>
      </c>
      <c r="C16" s="8" t="s">
        <v>41</v>
      </c>
      <c r="D16" s="34">
        <v>2872476</v>
      </c>
      <c r="E16" s="35">
        <v>229798.08000000002</v>
      </c>
    </row>
    <row r="18" spans="2:9" ht="92.15" customHeight="1" x14ac:dyDescent="0.35">
      <c r="B18" s="102" t="s">
        <v>167</v>
      </c>
      <c r="C18" s="103"/>
      <c r="D18" s="103"/>
      <c r="E18" s="104"/>
      <c r="F18" s="38"/>
      <c r="G18" s="38"/>
      <c r="H18" s="38"/>
      <c r="I18" s="38"/>
    </row>
  </sheetData>
  <mergeCells count="5">
    <mergeCell ref="B2:E2"/>
    <mergeCell ref="B4:C5"/>
    <mergeCell ref="D4:D5"/>
    <mergeCell ref="E4:E5"/>
    <mergeCell ref="B18:E18"/>
  </mergeCells>
  <pageMargins left="0.7" right="0.7" top="0.75" bottom="0.75" header="0.3" footer="0.3"/>
  <pageSetup orientation="portrait" r:id="rId1"/>
  <headerFooter>
    <oddFooter>&amp;C&amp;1#&amp;"Calibri"&amp;10&amp;K000000Internal</oddFooter>
  </headerFooter>
  <ignoredErrors>
    <ignoredError sqref="C8:C16"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970924-0514-4C4B-8498-90F87B015A12}">
  <sheetPr codeName="Sheet12"/>
  <dimension ref="B1:M43"/>
  <sheetViews>
    <sheetView showGridLines="0" zoomScale="70" zoomScaleNormal="70" workbookViewId="0">
      <pane xSplit="4" ySplit="8" topLeftCell="E9" activePane="bottomRight" state="frozen"/>
      <selection activeCell="B4" sqref="B4:C5"/>
      <selection pane="topRight" activeCell="B4" sqref="B4:C5"/>
      <selection pane="bottomLeft" activeCell="B4" sqref="B4:C5"/>
      <selection pane="bottomRight" activeCell="C46" sqref="C46"/>
    </sheetView>
  </sheetViews>
  <sheetFormatPr defaultColWidth="9.1796875" defaultRowHeight="14.5" x14ac:dyDescent="0.35"/>
  <cols>
    <col min="1" max="1" width="0.81640625" customWidth="1"/>
    <col min="2" max="2" width="6.7265625" customWidth="1"/>
    <col min="3" max="3" width="67.54296875" customWidth="1"/>
    <col min="4" max="4" width="6.54296875" bestFit="1" customWidth="1"/>
    <col min="5" max="12" width="16.1796875" customWidth="1"/>
    <col min="14" max="14" width="18" bestFit="1" customWidth="1"/>
  </cols>
  <sheetData>
    <row r="1" spans="2:13" s="39" customFormat="1" ht="5.15" customHeight="1" x14ac:dyDescent="0.35"/>
    <row r="2" spans="2:13" s="39" customFormat="1" ht="25.5" customHeight="1" x14ac:dyDescent="0.35">
      <c r="B2" s="121" t="s">
        <v>119</v>
      </c>
      <c r="C2" s="121"/>
      <c r="D2" s="121"/>
      <c r="E2" s="121"/>
      <c r="F2" s="121"/>
      <c r="G2" s="121"/>
      <c r="H2" s="121"/>
      <c r="I2" s="121"/>
      <c r="J2" s="121"/>
      <c r="K2" s="121"/>
      <c r="L2" s="121"/>
    </row>
    <row r="3" spans="2:13" s="39" customFormat="1" ht="5.15" customHeight="1" x14ac:dyDescent="0.35">
      <c r="B3" s="40"/>
      <c r="C3" s="40"/>
      <c r="D3" s="40"/>
    </row>
    <row r="4" spans="2:13" ht="15.75" customHeight="1" x14ac:dyDescent="0.35">
      <c r="B4" s="122" t="s">
        <v>120</v>
      </c>
      <c r="C4" s="123"/>
      <c r="D4" s="124"/>
      <c r="E4" s="125" t="s">
        <v>121</v>
      </c>
      <c r="F4" s="126"/>
      <c r="G4" s="126"/>
      <c r="H4" s="127"/>
      <c r="I4" s="128" t="s">
        <v>122</v>
      </c>
      <c r="J4" s="128"/>
      <c r="K4" s="128"/>
      <c r="L4" s="129"/>
    </row>
    <row r="5" spans="2:13" x14ac:dyDescent="0.35">
      <c r="B5" s="130" t="s">
        <v>123</v>
      </c>
      <c r="C5" s="131"/>
      <c r="D5" s="132"/>
      <c r="E5" s="41">
        <v>44196</v>
      </c>
      <c r="F5" s="41">
        <v>44104</v>
      </c>
      <c r="G5" s="41">
        <v>44012</v>
      </c>
      <c r="H5" s="41">
        <v>43921</v>
      </c>
      <c r="I5" s="41">
        <v>44196</v>
      </c>
      <c r="J5" s="41">
        <v>44104</v>
      </c>
      <c r="K5" s="41">
        <v>44012</v>
      </c>
      <c r="L5" s="42">
        <v>43921</v>
      </c>
    </row>
    <row r="6" spans="2:13" x14ac:dyDescent="0.35">
      <c r="B6" s="118" t="s">
        <v>124</v>
      </c>
      <c r="C6" s="119"/>
      <c r="D6" s="120"/>
      <c r="E6" s="43">
        <v>189</v>
      </c>
      <c r="F6" s="43">
        <v>189</v>
      </c>
      <c r="G6" s="43">
        <v>189</v>
      </c>
      <c r="H6" s="43">
        <v>190</v>
      </c>
      <c r="I6" s="43">
        <v>227</v>
      </c>
      <c r="J6" s="43">
        <v>228</v>
      </c>
      <c r="K6" s="43">
        <v>231</v>
      </c>
      <c r="L6" s="44">
        <v>233</v>
      </c>
    </row>
    <row r="7" spans="2:13" ht="15" customHeight="1" x14ac:dyDescent="0.35">
      <c r="B7" s="113" t="s">
        <v>1</v>
      </c>
      <c r="C7" s="114"/>
      <c r="D7" s="8" t="s">
        <v>2</v>
      </c>
      <c r="E7" s="45" t="s">
        <v>3</v>
      </c>
      <c r="F7" s="45" t="s">
        <v>4</v>
      </c>
      <c r="G7" s="45" t="s">
        <v>5</v>
      </c>
      <c r="H7" s="45" t="s">
        <v>6</v>
      </c>
      <c r="I7" s="45" t="s">
        <v>7</v>
      </c>
      <c r="J7" s="45" t="s">
        <v>125</v>
      </c>
      <c r="K7" s="45" t="s">
        <v>126</v>
      </c>
      <c r="L7" s="45" t="s">
        <v>127</v>
      </c>
    </row>
    <row r="8" spans="2:13" ht="5.15" customHeight="1" x14ac:dyDescent="0.35"/>
    <row r="9" spans="2:13" x14ac:dyDescent="0.35">
      <c r="B9" s="10" t="s">
        <v>128</v>
      </c>
      <c r="C9" s="10"/>
      <c r="D9" s="46"/>
      <c r="E9" s="10"/>
      <c r="F9" s="10"/>
      <c r="G9" s="10"/>
      <c r="H9" s="10"/>
      <c r="I9" s="10"/>
    </row>
    <row r="10" spans="2:13" ht="15.75" customHeight="1" x14ac:dyDescent="0.35">
      <c r="B10" s="47" t="s">
        <v>129</v>
      </c>
      <c r="C10" s="48"/>
      <c r="D10" s="49" t="s">
        <v>10</v>
      </c>
      <c r="E10" s="50"/>
      <c r="F10" s="50"/>
      <c r="G10" s="50"/>
      <c r="H10" s="50"/>
      <c r="I10" s="51">
        <v>3655</v>
      </c>
      <c r="J10" s="51">
        <v>3504</v>
      </c>
      <c r="K10" s="51">
        <v>3384</v>
      </c>
      <c r="L10" s="51">
        <v>3405</v>
      </c>
    </row>
    <row r="11" spans="2:13" x14ac:dyDescent="0.35">
      <c r="B11" s="10" t="s">
        <v>130</v>
      </c>
      <c r="C11" s="10"/>
      <c r="D11" s="46"/>
      <c r="E11" s="10"/>
      <c r="F11" s="10"/>
      <c r="G11" s="10"/>
      <c r="H11" s="10"/>
      <c r="I11" s="10"/>
    </row>
    <row r="12" spans="2:13" s="27" customFormat="1" ht="14.25" customHeight="1" x14ac:dyDescent="0.35">
      <c r="B12" s="52" t="s">
        <v>131</v>
      </c>
      <c r="C12" s="53"/>
      <c r="D12" s="49" t="s">
        <v>14</v>
      </c>
      <c r="E12" s="51">
        <v>18211</v>
      </c>
      <c r="F12" s="51">
        <v>17855</v>
      </c>
      <c r="G12" s="51">
        <v>17514</v>
      </c>
      <c r="H12" s="51">
        <v>17209</v>
      </c>
      <c r="I12" s="51">
        <v>1094</v>
      </c>
      <c r="J12" s="51">
        <v>1085</v>
      </c>
      <c r="K12" s="51">
        <v>1077</v>
      </c>
      <c r="L12" s="51">
        <v>1073</v>
      </c>
      <c r="M12"/>
    </row>
    <row r="13" spans="2:13" x14ac:dyDescent="0.35">
      <c r="B13" s="54"/>
      <c r="C13" s="55" t="s">
        <v>132</v>
      </c>
      <c r="D13" s="49" t="s">
        <v>18</v>
      </c>
      <c r="E13" s="56">
        <v>13470</v>
      </c>
      <c r="F13" s="56">
        <v>13337</v>
      </c>
      <c r="G13" s="56">
        <v>13212</v>
      </c>
      <c r="H13" s="56">
        <v>13115</v>
      </c>
      <c r="I13" s="56">
        <v>673</v>
      </c>
      <c r="J13" s="56">
        <v>667</v>
      </c>
      <c r="K13" s="56">
        <v>661</v>
      </c>
      <c r="L13" s="56">
        <v>656</v>
      </c>
    </row>
    <row r="14" spans="2:13" x14ac:dyDescent="0.35">
      <c r="B14" s="57"/>
      <c r="C14" s="55" t="s">
        <v>133</v>
      </c>
      <c r="D14" s="49" t="s">
        <v>23</v>
      </c>
      <c r="E14" s="56">
        <v>4134</v>
      </c>
      <c r="F14" s="56">
        <v>4112</v>
      </c>
      <c r="G14" s="56">
        <v>4093</v>
      </c>
      <c r="H14" s="56">
        <v>4094</v>
      </c>
      <c r="I14" s="56">
        <v>420</v>
      </c>
      <c r="J14" s="56">
        <v>418</v>
      </c>
      <c r="K14" s="56">
        <v>417</v>
      </c>
      <c r="L14" s="56">
        <v>417</v>
      </c>
    </row>
    <row r="15" spans="2:13" s="27" customFormat="1" x14ac:dyDescent="0.35">
      <c r="B15" s="115" t="s">
        <v>134</v>
      </c>
      <c r="C15" s="116"/>
      <c r="D15" s="49" t="s">
        <v>26</v>
      </c>
      <c r="E15" s="58">
        <v>479</v>
      </c>
      <c r="F15" s="58">
        <v>509</v>
      </c>
      <c r="G15" s="58">
        <v>509</v>
      </c>
      <c r="H15" s="58">
        <v>474</v>
      </c>
      <c r="I15" s="51">
        <v>310</v>
      </c>
      <c r="J15" s="51">
        <v>341</v>
      </c>
      <c r="K15" s="51">
        <v>341</v>
      </c>
      <c r="L15" s="51">
        <v>319</v>
      </c>
      <c r="M15"/>
    </row>
    <row r="16" spans="2:13" ht="29" x14ac:dyDescent="0.35">
      <c r="B16" s="59"/>
      <c r="C16" s="55" t="s">
        <v>135</v>
      </c>
      <c r="D16" s="49" t="s">
        <v>30</v>
      </c>
      <c r="E16" s="56"/>
      <c r="F16" s="56"/>
      <c r="G16" s="56"/>
      <c r="H16" s="56"/>
      <c r="I16" s="56"/>
      <c r="J16" s="56"/>
      <c r="K16" s="56"/>
      <c r="L16" s="56"/>
    </row>
    <row r="17" spans="2:13" x14ac:dyDescent="0.35">
      <c r="B17" s="59"/>
      <c r="C17" s="55" t="s">
        <v>136</v>
      </c>
      <c r="D17" s="49" t="s">
        <v>34</v>
      </c>
      <c r="E17" s="56">
        <v>479</v>
      </c>
      <c r="F17" s="56">
        <v>509</v>
      </c>
      <c r="G17" s="56">
        <v>509</v>
      </c>
      <c r="H17" s="56">
        <v>474</v>
      </c>
      <c r="I17" s="56">
        <v>310</v>
      </c>
      <c r="J17" s="56">
        <v>341</v>
      </c>
      <c r="K17" s="56">
        <v>341</v>
      </c>
      <c r="L17" s="56">
        <v>319</v>
      </c>
    </row>
    <row r="18" spans="2:13" x14ac:dyDescent="0.35">
      <c r="B18" s="60"/>
      <c r="C18" s="55" t="s">
        <v>137</v>
      </c>
      <c r="D18" s="49" t="s">
        <v>39</v>
      </c>
      <c r="E18" s="56"/>
      <c r="F18" s="56"/>
      <c r="G18" s="56"/>
      <c r="H18" s="56"/>
      <c r="I18" s="56"/>
      <c r="J18" s="56"/>
      <c r="K18" s="56"/>
      <c r="L18" s="56"/>
    </row>
    <row r="19" spans="2:13" s="27" customFormat="1" x14ac:dyDescent="0.35">
      <c r="B19" s="117" t="s">
        <v>138</v>
      </c>
      <c r="C19" s="116"/>
      <c r="D19" s="49" t="s">
        <v>41</v>
      </c>
      <c r="E19" s="50"/>
      <c r="F19" s="50"/>
      <c r="G19" s="50"/>
      <c r="H19" s="50"/>
      <c r="I19" s="51"/>
      <c r="J19" s="51"/>
      <c r="K19" s="51"/>
      <c r="L19" s="51"/>
      <c r="M19"/>
    </row>
    <row r="20" spans="2:13" s="27" customFormat="1" x14ac:dyDescent="0.35">
      <c r="B20" s="115" t="s">
        <v>139</v>
      </c>
      <c r="C20" s="116"/>
      <c r="D20" s="49" t="s">
        <v>43</v>
      </c>
      <c r="E20" s="58">
        <v>570</v>
      </c>
      <c r="F20" s="58">
        <v>581</v>
      </c>
      <c r="G20" s="58">
        <v>586</v>
      </c>
      <c r="H20" s="58">
        <v>560</v>
      </c>
      <c r="I20" s="61">
        <v>346</v>
      </c>
      <c r="J20" s="61">
        <v>357</v>
      </c>
      <c r="K20" s="61">
        <v>362</v>
      </c>
      <c r="L20" s="61">
        <v>336</v>
      </c>
      <c r="M20"/>
    </row>
    <row r="21" spans="2:13" x14ac:dyDescent="0.35">
      <c r="B21" s="59"/>
      <c r="C21" s="55" t="s">
        <v>140</v>
      </c>
      <c r="D21" s="49" t="s">
        <v>45</v>
      </c>
      <c r="E21" s="51">
        <v>331</v>
      </c>
      <c r="F21" s="61">
        <v>340</v>
      </c>
      <c r="G21" s="61">
        <v>344</v>
      </c>
      <c r="H21" s="61">
        <v>318</v>
      </c>
      <c r="I21" s="51">
        <v>331</v>
      </c>
      <c r="J21" s="61">
        <v>340</v>
      </c>
      <c r="K21" s="61">
        <v>344</v>
      </c>
      <c r="L21" s="61">
        <v>318</v>
      </c>
    </row>
    <row r="22" spans="2:13" x14ac:dyDescent="0.35">
      <c r="B22" s="59"/>
      <c r="C22" s="55" t="s">
        <v>141</v>
      </c>
      <c r="D22" s="49" t="s">
        <v>47</v>
      </c>
      <c r="E22" s="51"/>
      <c r="F22" s="51"/>
      <c r="G22" s="51"/>
      <c r="H22" s="51"/>
      <c r="I22" s="61"/>
      <c r="J22" s="61"/>
      <c r="K22" s="61"/>
      <c r="L22" s="61"/>
    </row>
    <row r="23" spans="2:13" x14ac:dyDescent="0.35">
      <c r="B23" s="60"/>
      <c r="C23" s="55" t="s">
        <v>142</v>
      </c>
      <c r="D23" s="49" t="s">
        <v>50</v>
      </c>
      <c r="E23" s="51">
        <v>239</v>
      </c>
      <c r="F23" s="51">
        <v>241</v>
      </c>
      <c r="G23" s="51">
        <v>242</v>
      </c>
      <c r="H23" s="51">
        <v>242</v>
      </c>
      <c r="I23" s="61">
        <v>15</v>
      </c>
      <c r="J23" s="61">
        <v>17</v>
      </c>
      <c r="K23" s="61">
        <v>18</v>
      </c>
      <c r="L23" s="61">
        <v>18</v>
      </c>
    </row>
    <row r="24" spans="2:13" x14ac:dyDescent="0.35">
      <c r="B24" s="105" t="s">
        <v>143</v>
      </c>
      <c r="C24" s="106"/>
      <c r="D24" s="49" t="s">
        <v>52</v>
      </c>
      <c r="E24" s="51">
        <v>28</v>
      </c>
      <c r="F24" s="61">
        <v>29</v>
      </c>
      <c r="G24" s="61">
        <v>85</v>
      </c>
      <c r="H24" s="61">
        <v>72</v>
      </c>
      <c r="I24" s="51"/>
      <c r="J24" s="61"/>
      <c r="K24" s="61"/>
      <c r="L24" s="61"/>
    </row>
    <row r="25" spans="2:13" x14ac:dyDescent="0.35">
      <c r="B25" s="105" t="s">
        <v>144</v>
      </c>
      <c r="C25" s="106"/>
      <c r="D25" s="49" t="s">
        <v>57</v>
      </c>
      <c r="E25" s="51">
        <v>1209</v>
      </c>
      <c r="F25" s="51">
        <v>1132</v>
      </c>
      <c r="G25" s="51">
        <v>1116</v>
      </c>
      <c r="H25" s="51">
        <v>1125</v>
      </c>
      <c r="I25" s="51">
        <v>369</v>
      </c>
      <c r="J25" s="61">
        <v>333</v>
      </c>
      <c r="K25" s="61">
        <v>341</v>
      </c>
      <c r="L25" s="61">
        <v>355</v>
      </c>
    </row>
    <row r="26" spans="2:13" x14ac:dyDescent="0.35">
      <c r="B26" s="62" t="s">
        <v>145</v>
      </c>
      <c r="C26" s="62"/>
      <c r="D26" s="49" t="s">
        <v>59</v>
      </c>
      <c r="E26" s="50"/>
      <c r="F26" s="50"/>
      <c r="G26" s="50"/>
      <c r="H26" s="50"/>
      <c r="I26" s="63">
        <v>2119</v>
      </c>
      <c r="J26" s="63">
        <v>2116</v>
      </c>
      <c r="K26" s="63">
        <v>2121</v>
      </c>
      <c r="L26" s="63">
        <v>2083</v>
      </c>
    </row>
    <row r="27" spans="2:13" x14ac:dyDescent="0.35">
      <c r="B27" s="10" t="s">
        <v>146</v>
      </c>
      <c r="C27" s="10"/>
      <c r="D27" s="46"/>
      <c r="E27" s="10"/>
      <c r="F27" s="10"/>
      <c r="G27" s="10"/>
      <c r="H27" s="10"/>
      <c r="I27" s="10"/>
    </row>
    <row r="28" spans="2:13" x14ac:dyDescent="0.35">
      <c r="B28" s="105" t="s">
        <v>147</v>
      </c>
      <c r="C28" s="106"/>
      <c r="D28" s="49" t="s">
        <v>61</v>
      </c>
      <c r="E28" s="51">
        <v>103</v>
      </c>
      <c r="F28" s="61">
        <v>90</v>
      </c>
      <c r="G28" s="61">
        <v>101</v>
      </c>
      <c r="H28" s="61">
        <v>98</v>
      </c>
      <c r="I28" s="51">
        <v>0</v>
      </c>
      <c r="J28" s="61">
        <v>0</v>
      </c>
      <c r="K28" s="61">
        <v>0</v>
      </c>
      <c r="L28" s="61">
        <v>0</v>
      </c>
    </row>
    <row r="29" spans="2:13" x14ac:dyDescent="0.35">
      <c r="B29" s="105" t="s">
        <v>148</v>
      </c>
      <c r="C29" s="106"/>
      <c r="D29" s="49" t="s">
        <v>64</v>
      </c>
      <c r="E29" s="51">
        <v>169</v>
      </c>
      <c r="F29" s="61">
        <v>240</v>
      </c>
      <c r="G29" s="61">
        <v>218</v>
      </c>
      <c r="H29" s="61">
        <v>207</v>
      </c>
      <c r="I29" s="51">
        <v>90</v>
      </c>
      <c r="J29" s="61">
        <v>161</v>
      </c>
      <c r="K29" s="61">
        <v>138</v>
      </c>
      <c r="L29" s="61">
        <v>127</v>
      </c>
    </row>
    <row r="30" spans="2:13" x14ac:dyDescent="0.35">
      <c r="B30" s="105" t="s">
        <v>149</v>
      </c>
      <c r="C30" s="106"/>
      <c r="D30" s="49" t="s">
        <v>66</v>
      </c>
      <c r="E30" s="51">
        <v>105</v>
      </c>
      <c r="F30" s="61">
        <v>123</v>
      </c>
      <c r="G30" s="61">
        <v>122</v>
      </c>
      <c r="H30" s="61">
        <v>78</v>
      </c>
      <c r="I30" s="51">
        <v>105</v>
      </c>
      <c r="J30" s="61">
        <v>123</v>
      </c>
      <c r="K30" s="61">
        <v>122</v>
      </c>
      <c r="L30" s="61">
        <v>78</v>
      </c>
    </row>
    <row r="31" spans="2:13" ht="45" customHeight="1" x14ac:dyDescent="0.35">
      <c r="B31" s="105" t="s">
        <v>150</v>
      </c>
      <c r="C31" s="106"/>
      <c r="D31" s="49" t="s">
        <v>151</v>
      </c>
      <c r="E31" s="50"/>
      <c r="F31" s="50"/>
      <c r="G31" s="50"/>
      <c r="H31" s="50"/>
      <c r="I31" s="51"/>
      <c r="J31" s="61"/>
      <c r="K31" s="61"/>
      <c r="L31" s="61"/>
    </row>
    <row r="32" spans="2:13" x14ac:dyDescent="0.35">
      <c r="B32" s="105" t="s">
        <v>152</v>
      </c>
      <c r="C32" s="106"/>
      <c r="D32" s="49" t="s">
        <v>153</v>
      </c>
      <c r="E32" s="50"/>
      <c r="F32" s="50"/>
      <c r="G32" s="50"/>
      <c r="H32" s="50"/>
      <c r="I32" s="51"/>
      <c r="J32" s="61"/>
      <c r="K32" s="61"/>
      <c r="L32" s="61"/>
    </row>
    <row r="33" spans="2:12" x14ac:dyDescent="0.35">
      <c r="B33" s="111" t="s">
        <v>154</v>
      </c>
      <c r="C33" s="112"/>
      <c r="D33" s="49" t="s">
        <v>68</v>
      </c>
      <c r="E33" s="63">
        <v>377</v>
      </c>
      <c r="F33" s="63">
        <v>453</v>
      </c>
      <c r="G33" s="63">
        <v>441</v>
      </c>
      <c r="H33" s="63">
        <v>383</v>
      </c>
      <c r="I33" s="64">
        <v>195</v>
      </c>
      <c r="J33" s="64">
        <v>284</v>
      </c>
      <c r="K33" s="64">
        <v>260</v>
      </c>
      <c r="L33" s="64">
        <v>205</v>
      </c>
    </row>
    <row r="34" spans="2:12" x14ac:dyDescent="0.35">
      <c r="B34" s="105" t="s">
        <v>155</v>
      </c>
      <c r="C34" s="106"/>
      <c r="D34" s="49" t="s">
        <v>156</v>
      </c>
      <c r="E34" s="51"/>
      <c r="F34" s="51"/>
      <c r="G34" s="51"/>
      <c r="H34" s="51"/>
      <c r="I34" s="51"/>
      <c r="J34" s="51"/>
      <c r="K34" s="51"/>
      <c r="L34" s="51"/>
    </row>
    <row r="35" spans="2:12" x14ac:dyDescent="0.35">
      <c r="B35" s="105" t="s">
        <v>157</v>
      </c>
      <c r="C35" s="106"/>
      <c r="D35" s="49" t="s">
        <v>158</v>
      </c>
      <c r="E35" s="51"/>
      <c r="F35" s="51"/>
      <c r="G35" s="51"/>
      <c r="H35" s="51"/>
      <c r="I35" s="51"/>
      <c r="J35" s="51"/>
      <c r="K35" s="51"/>
      <c r="L35" s="51"/>
    </row>
    <row r="36" spans="2:12" x14ac:dyDescent="0.35">
      <c r="B36" s="105" t="s">
        <v>159</v>
      </c>
      <c r="C36" s="106"/>
      <c r="D36" s="49" t="s">
        <v>160</v>
      </c>
      <c r="E36" s="51">
        <v>338</v>
      </c>
      <c r="F36" s="51">
        <v>394</v>
      </c>
      <c r="G36" s="51">
        <v>425</v>
      </c>
      <c r="H36" s="51">
        <v>383</v>
      </c>
      <c r="I36" s="51">
        <v>211</v>
      </c>
      <c r="J36" s="51">
        <v>249</v>
      </c>
      <c r="K36" s="51">
        <v>249</v>
      </c>
      <c r="L36" s="51">
        <v>205</v>
      </c>
    </row>
    <row r="37" spans="2:12" x14ac:dyDescent="0.35">
      <c r="B37" s="65" t="s">
        <v>161</v>
      </c>
      <c r="C37" s="66"/>
      <c r="D37" s="67" t="s">
        <v>91</v>
      </c>
      <c r="E37" s="50"/>
      <c r="F37" s="50"/>
      <c r="G37" s="50"/>
      <c r="H37" s="50"/>
      <c r="I37" s="68">
        <v>3655</v>
      </c>
      <c r="J37" s="68">
        <v>3504</v>
      </c>
      <c r="K37" s="68">
        <v>3384</v>
      </c>
      <c r="L37" s="69">
        <v>3405</v>
      </c>
    </row>
    <row r="38" spans="2:12" x14ac:dyDescent="0.35">
      <c r="B38" s="70" t="s">
        <v>162</v>
      </c>
      <c r="C38" s="71"/>
      <c r="D38" s="67" t="s">
        <v>93</v>
      </c>
      <c r="E38" s="50"/>
      <c r="F38" s="50"/>
      <c r="G38" s="50"/>
      <c r="H38" s="50"/>
      <c r="I38" s="72">
        <v>2014</v>
      </c>
      <c r="J38" s="72">
        <v>1893</v>
      </c>
      <c r="K38" s="72">
        <v>1939</v>
      </c>
      <c r="L38" s="73">
        <v>1920</v>
      </c>
    </row>
    <row r="39" spans="2:12" x14ac:dyDescent="0.35">
      <c r="B39" s="74" t="s">
        <v>163</v>
      </c>
      <c r="C39" s="75"/>
      <c r="D39" s="67" t="s">
        <v>95</v>
      </c>
      <c r="E39" s="50"/>
      <c r="F39" s="50"/>
      <c r="G39" s="50"/>
      <c r="H39" s="50"/>
      <c r="I39" s="76">
        <v>1.8475999999999999</v>
      </c>
      <c r="J39" s="76">
        <v>1.8685</v>
      </c>
      <c r="K39" s="76">
        <v>1.7751999999999999</v>
      </c>
      <c r="L39" s="77">
        <v>1.7985</v>
      </c>
    </row>
    <row r="41" spans="2:12" ht="47.5" customHeight="1" x14ac:dyDescent="0.35">
      <c r="B41" s="107" t="s">
        <v>168</v>
      </c>
      <c r="C41" s="108"/>
      <c r="D41" s="108"/>
      <c r="E41" s="108"/>
      <c r="F41" s="108"/>
      <c r="G41" s="108"/>
      <c r="H41" s="108"/>
      <c r="I41" s="108"/>
      <c r="J41" s="108"/>
      <c r="K41" s="108"/>
      <c r="L41" s="109"/>
    </row>
    <row r="43" spans="2:12" ht="44.25" customHeight="1" x14ac:dyDescent="0.35">
      <c r="E43" s="110"/>
      <c r="F43" s="110"/>
      <c r="G43" s="110"/>
      <c r="H43" s="110"/>
      <c r="I43" s="110"/>
    </row>
  </sheetData>
  <mergeCells count="23">
    <mergeCell ref="B6:D6"/>
    <mergeCell ref="B2:L2"/>
    <mergeCell ref="B4:D4"/>
    <mergeCell ref="E4:H4"/>
    <mergeCell ref="I4:L4"/>
    <mergeCell ref="B5:D5"/>
    <mergeCell ref="B33:C33"/>
    <mergeCell ref="B7:C7"/>
    <mergeCell ref="B15:C15"/>
    <mergeCell ref="B19:C19"/>
    <mergeCell ref="B20:C20"/>
    <mergeCell ref="B24:C24"/>
    <mergeCell ref="B25:C25"/>
    <mergeCell ref="B28:C28"/>
    <mergeCell ref="B29:C29"/>
    <mergeCell ref="B30:C30"/>
    <mergeCell ref="B31:C31"/>
    <mergeCell ref="B32:C32"/>
    <mergeCell ref="B34:C34"/>
    <mergeCell ref="B35:C35"/>
    <mergeCell ref="B36:C36"/>
    <mergeCell ref="B41:L41"/>
    <mergeCell ref="E43:I43"/>
  </mergeCells>
  <pageMargins left="0.7" right="0.7" top="0.75" bottom="0.75" header="0.3" footer="0.3"/>
  <pageSetup paperSize="9" orientation="landscape" r:id="rId1"/>
  <headerFooter>
    <oddFooter>&amp;C&amp;1#&amp;"Calibri"&amp;10&amp;K000000Internal</oddFooter>
  </headerFooter>
  <ignoredErrors>
    <ignoredError sqref="D8:D39"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KM1</vt:lpstr>
      <vt:lpstr>OV1</vt:lpstr>
      <vt:lpstr>CR8</vt:lpstr>
      <vt:lpstr>LIQ1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LIU Git Man</dc:creator>
  <cp:lastModifiedBy>DE VOS Jacintha</cp:lastModifiedBy>
  <dcterms:created xsi:type="dcterms:W3CDTF">2021-03-10T15:12:02Z</dcterms:created>
  <dcterms:modified xsi:type="dcterms:W3CDTF">2021-06-13T21:21:32Z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ce06370-c5ca-4299-8630-fc986cd3cb5e_Enabled">
    <vt:lpwstr>true</vt:lpwstr>
  </property>
  <property fmtid="{D5CDD505-2E9C-101B-9397-08002B2CF9AE}" pid="3" name="MSIP_Label_4ce06370-c5ca-4299-8630-fc986cd3cb5e_SetDate">
    <vt:lpwstr>2021-05-21T09:00:06Z</vt:lpwstr>
  </property>
  <property fmtid="{D5CDD505-2E9C-101B-9397-08002B2CF9AE}" pid="4" name="MSIP_Label_4ce06370-c5ca-4299-8630-fc986cd3cb5e_Method">
    <vt:lpwstr>Standard</vt:lpwstr>
  </property>
  <property fmtid="{D5CDD505-2E9C-101B-9397-08002B2CF9AE}" pid="5" name="MSIP_Label_4ce06370-c5ca-4299-8630-fc986cd3cb5e_Name">
    <vt:lpwstr>ABB_INTERNAL</vt:lpwstr>
  </property>
  <property fmtid="{D5CDD505-2E9C-101B-9397-08002B2CF9AE}" pid="6" name="MSIP_Label_4ce06370-c5ca-4299-8630-fc986cd3cb5e_SiteId">
    <vt:lpwstr>396b38cc-aa65-492b-bb0e-3d94ed25a97b</vt:lpwstr>
  </property>
  <property fmtid="{D5CDD505-2E9C-101B-9397-08002B2CF9AE}" pid="7" name="MSIP_Label_4ce06370-c5ca-4299-8630-fc986cd3cb5e_ActionId">
    <vt:lpwstr>0305f920-73dd-4e94-a889-8b8702405d8f</vt:lpwstr>
  </property>
  <property fmtid="{D5CDD505-2E9C-101B-9397-08002B2CF9AE}" pid="8" name="MSIP_Label_4ce06370-c5ca-4299-8630-fc986cd3cb5e_ContentBits">
    <vt:lpwstr>2</vt:lpwstr>
  </property>
</Properties>
</file>